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<sst xmlns="http://schemas.openxmlformats.org/spreadsheetml/2006/main" count="306" uniqueCount="66">
  <si>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</si>
  <si>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</si>
  <si>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</si>
  <si>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</si>
  <si>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</si>
  <si>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</si>
  <si>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</si>
  <si>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</si>
  <si>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</si>
  <si>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</si>
  <si>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</si>
  <si>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</si>
  <si>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</si>
  <si>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</si>
  <si>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</si>
  <si>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</si>
  <si>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</si>
  <si>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</si>
  <si>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</si>
  <si>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</si>
  <si>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</si>
  <si>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</si>
  <si>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</si>
  <si>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</si>
  <si>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</si>
  <si>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</si>
  <si>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</si>
  <si>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</si>
  <si>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</si>
  <si>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</si>
  <si>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</si>
  <si>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</si>
  <si>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</si>
  <si>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</si>
  <si>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</si>
  <si>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</si>
  <si>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</si>
  <si>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BARRILETE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</si>
  <si>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</si>
  <si>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</si>
  <si>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</si>
  <si>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</si>
  <si>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</si>
  <si>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</si>
  <si>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</si>
  <si>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</si>
  <si>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</si>
  <si>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</si>
  <si>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</si>
  <si>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</si>
  <si>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</si>
  <si>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</si>
  <si>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</si>
  <si>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</si>
  <si>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</si>
  <si>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</si>
  <si>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</si>
  <si>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</si>
  <si>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</si>
  <si>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</si>
  <si>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</si>
  <si>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 xml:space="preserve"> R.M.Nº 374-2007-PRODUCE, R.M.N°434-2008-PRODUCE- </t>
  </si>
  <si>
    <t xml:space="preserve">      Fecha:  01/05/2008</t>
  </si>
  <si>
    <t>S/M</t>
  </si>
  <si>
    <t xml:space="preserve"> REPORTE  FINAL</t>
  </si>
  <si>
    <t>Callao, 05 de Mayo  del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</si>
</sst>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178" fontId="13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Z1">
      <selection activeCell="AN28" sqref="AN28"/>
    </sheetView>
  </sheetViews>
  <sheetFormatPr defaultColWidth="11.421875" defaultRowHeight="12.75"/>
  <cols>
    <col min="2" max="2" width="18.421875" style="0" customWidth="1"/>
    <col min="3" max="5" width="8.140625" style="0" customWidth="1"/>
    <col min="6" max="6" width="8.8515625" style="0" customWidth="1"/>
    <col min="7" max="7" width="10.57421875" style="0" customWidth="1"/>
    <col min="8" max="8" width="11.00390625" style="0" customWidth="1"/>
    <col min="9" max="9" width="10.57421875" style="0" customWidth="1"/>
    <col min="10" max="10" width="11.00390625" style="0" customWidth="1"/>
    <col min="11" max="11" width="8.8515625" style="0" customWidth="1"/>
    <col min="12" max="12" width="7.57421875" style="0" customWidth="1"/>
    <col min="13" max="13" width="8.57421875" style="0" customWidth="1"/>
    <col min="14" max="14" width="7.421875" style="0" customWidth="1"/>
    <col min="15" max="16" width="8.57421875" style="0" customWidth="1"/>
    <col min="17" max="17" width="10.28125" style="0" customWidth="1"/>
    <col min="18" max="18" width="9.57421875" style="0" customWidth="1"/>
    <col min="19" max="20" width="9.00390625" style="0" customWidth="1"/>
    <col min="21" max="22" width="8.7109375" style="0" customWidth="1"/>
    <col min="23" max="23" width="10.28125" style="0" customWidth="1"/>
    <col min="24" max="24" width="8.7109375" style="0" customWidth="1"/>
    <col min="25" max="25" width="9.7109375" style="0" customWidth="1"/>
    <col min="26" max="26" width="9.140625" style="0" customWidth="1"/>
    <col min="27" max="27" width="9.57421875" style="0" customWidth="1"/>
    <col min="28" max="28" width="6.8515625" style="0" customWidth="1"/>
    <col min="29" max="29" width="10.8515625" style="0" customWidth="1"/>
    <col min="30" max="35" width="5.8515625" style="0" customWidth="1"/>
    <col min="36" max="36" width="7.8515625" style="0" customWidth="1"/>
    <col min="37" max="37" width="6.7109375" style="0" customWidth="1"/>
    <col min="38" max="38" width="12.28125" style="0" customWidth="1"/>
    <col min="39" max="39" width="10.8515625" style="0" customWidth="1"/>
    <col min="40" max="40" width="11.71093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7" t="s">
        <v>36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15">
      <c r="B3" s="97" t="s">
        <v>50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4" t="s">
        <v>64</v>
      </c>
      <c r="AK4" s="86"/>
      <c r="AL4" s="86"/>
      <c r="AM4" s="86"/>
      <c r="AN4" s="8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3"/>
      <c r="AM5" s="93"/>
      <c r="AN5" s="93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4" t="s">
        <v>62</v>
      </c>
      <c r="AM6" s="84"/>
      <c r="AN6" s="85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8" t="s">
        <v>22</v>
      </c>
      <c r="D8" s="88"/>
      <c r="E8" s="98" t="s">
        <v>44</v>
      </c>
      <c r="F8" s="88"/>
      <c r="G8" s="89" t="s">
        <v>30</v>
      </c>
      <c r="H8" s="99"/>
      <c r="I8" s="87" t="s">
        <v>46</v>
      </c>
      <c r="J8" s="94"/>
      <c r="K8" s="98" t="s">
        <v>31</v>
      </c>
      <c r="L8" s="88"/>
      <c r="M8" s="98" t="s">
        <v>32</v>
      </c>
      <c r="N8" s="94"/>
      <c r="O8" s="87" t="s">
        <v>4</v>
      </c>
      <c r="P8" s="88"/>
      <c r="Q8" s="87" t="s">
        <v>5</v>
      </c>
      <c r="R8" s="88"/>
      <c r="S8" s="87" t="s">
        <v>6</v>
      </c>
      <c r="T8" s="88"/>
      <c r="U8" s="87" t="s">
        <v>7</v>
      </c>
      <c r="V8" s="88"/>
      <c r="W8" s="89" t="s">
        <v>8</v>
      </c>
      <c r="X8" s="90"/>
      <c r="Y8" s="89" t="s">
        <v>35</v>
      </c>
      <c r="Z8" s="90"/>
      <c r="AA8" s="89" t="s">
        <v>43</v>
      </c>
      <c r="AB8" s="90"/>
      <c r="AC8" s="19" t="s">
        <v>29</v>
      </c>
      <c r="AD8" s="95" t="s">
        <v>48</v>
      </c>
      <c r="AE8" s="100"/>
      <c r="AF8" s="95" t="s">
        <v>21</v>
      </c>
      <c r="AG8" s="100"/>
      <c r="AH8" s="95" t="s">
        <v>34</v>
      </c>
      <c r="AI8" s="96"/>
      <c r="AJ8" s="87" t="s">
        <v>28</v>
      </c>
      <c r="AK8" s="94"/>
      <c r="AL8" s="91" t="s">
        <v>9</v>
      </c>
      <c r="AM8" s="92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2380</v>
      </c>
      <c r="E10" s="30">
        <v>740</v>
      </c>
      <c r="F10" s="30">
        <v>5270</v>
      </c>
      <c r="G10" s="30">
        <v>21663.145</v>
      </c>
      <c r="H10" s="30">
        <v>332.31</v>
      </c>
      <c r="I10" s="30">
        <v>23272</v>
      </c>
      <c r="J10" s="30">
        <v>13663</v>
      </c>
      <c r="K10" s="30">
        <v>2638</v>
      </c>
      <c r="L10" s="30">
        <v>290</v>
      </c>
      <c r="M10" s="30">
        <v>1030</v>
      </c>
      <c r="N10" s="30">
        <v>0</v>
      </c>
      <c r="O10" s="30">
        <v>5930</v>
      </c>
      <c r="P10" s="30">
        <v>0</v>
      </c>
      <c r="Q10" s="30">
        <v>2515</v>
      </c>
      <c r="R10" s="30">
        <v>170</v>
      </c>
      <c r="S10" s="30">
        <v>120</v>
      </c>
      <c r="T10" s="30">
        <v>935</v>
      </c>
      <c r="U10" s="30">
        <v>750</v>
      </c>
      <c r="V10" s="30">
        <v>445</v>
      </c>
      <c r="W10" s="30">
        <v>1135</v>
      </c>
      <c r="X10" s="30">
        <v>0</v>
      </c>
      <c r="Y10" s="30">
        <v>8320.803</v>
      </c>
      <c r="Z10" s="30">
        <v>56.2</v>
      </c>
      <c r="AA10" s="30">
        <v>8299.8</v>
      </c>
      <c r="AB10" s="30">
        <v>0</v>
      </c>
      <c r="AC10" s="30">
        <v>13529.603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30">
        <f>SUMIF($C$9:$AK$9,$AL$9,C10:AK10)</f>
        <v>89943.35100000001</v>
      </c>
      <c r="AM10" s="30">
        <f>SUMIF($C$9:$AK$9,$AM$9,C10:AK10)</f>
        <v>23541.510000000002</v>
      </c>
      <c r="AN10" s="30">
        <f>SUM(AL10:AM10)</f>
        <v>113484.861</v>
      </c>
    </row>
    <row r="11" spans="2:40" ht="20.25">
      <c r="B11" s="31" t="s">
        <v>12</v>
      </c>
      <c r="C11" s="32" t="s">
        <v>13</v>
      </c>
      <c r="D11" s="34">
        <v>32</v>
      </c>
      <c r="E11" s="34">
        <v>5</v>
      </c>
      <c r="F11" s="34">
        <v>118</v>
      </c>
      <c r="G11" s="34">
        <v>85</v>
      </c>
      <c r="H11" s="34">
        <v>4</v>
      </c>
      <c r="I11" s="34">
        <v>127</v>
      </c>
      <c r="J11" s="34">
        <v>243</v>
      </c>
      <c r="K11" s="34">
        <v>14</v>
      </c>
      <c r="L11" s="30">
        <v>2</v>
      </c>
      <c r="M11" s="34">
        <v>5</v>
      </c>
      <c r="N11" s="32" t="s">
        <v>13</v>
      </c>
      <c r="O11" s="34">
        <v>26</v>
      </c>
      <c r="P11" s="32" t="s">
        <v>13</v>
      </c>
      <c r="Q11" s="34">
        <v>19</v>
      </c>
      <c r="R11" s="34">
        <v>2</v>
      </c>
      <c r="S11" s="34">
        <v>1</v>
      </c>
      <c r="T11" s="34">
        <v>20</v>
      </c>
      <c r="U11" s="34">
        <v>10</v>
      </c>
      <c r="V11" s="34">
        <v>8</v>
      </c>
      <c r="W11" s="34">
        <v>13</v>
      </c>
      <c r="X11" s="32" t="s">
        <v>13</v>
      </c>
      <c r="Y11" s="34">
        <v>40</v>
      </c>
      <c r="Z11" s="30">
        <v>2</v>
      </c>
      <c r="AA11" s="34">
        <v>51</v>
      </c>
      <c r="AB11" s="32" t="s">
        <v>13</v>
      </c>
      <c r="AC11" s="34">
        <v>39</v>
      </c>
      <c r="AD11" s="32" t="s">
        <v>13</v>
      </c>
      <c r="AE11" s="32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SUMIF($C$9:$AK$9,$AL$9,C11:AK11)</f>
        <v>435</v>
      </c>
      <c r="AM11" s="30">
        <f>SUMIF($C$9:$AK$9,$AM$9,C11:AK11)</f>
        <v>431</v>
      </c>
      <c r="AN11" s="30">
        <f>SUM(AL11:AM11)</f>
        <v>866</v>
      </c>
    </row>
    <row r="12" spans="2:40" ht="20.25">
      <c r="B12" s="31" t="s">
        <v>14</v>
      </c>
      <c r="C12" s="32" t="s">
        <v>13</v>
      </c>
      <c r="D12" s="34">
        <v>10</v>
      </c>
      <c r="E12" s="30">
        <v>2</v>
      </c>
      <c r="F12" s="34">
        <v>21</v>
      </c>
      <c r="G12" s="34">
        <v>14</v>
      </c>
      <c r="H12" s="30" t="s">
        <v>63</v>
      </c>
      <c r="I12" s="34">
        <v>5</v>
      </c>
      <c r="J12" s="30">
        <v>19</v>
      </c>
      <c r="K12" s="34">
        <v>8</v>
      </c>
      <c r="L12" s="30">
        <v>1</v>
      </c>
      <c r="M12" s="34">
        <v>3</v>
      </c>
      <c r="N12" s="32" t="s">
        <v>13</v>
      </c>
      <c r="O12" s="34">
        <v>7</v>
      </c>
      <c r="P12" s="32" t="s">
        <v>13</v>
      </c>
      <c r="Q12" s="34">
        <v>9</v>
      </c>
      <c r="R12" s="30" t="s">
        <v>63</v>
      </c>
      <c r="S12" s="30" t="s">
        <v>63</v>
      </c>
      <c r="T12" s="34">
        <v>7</v>
      </c>
      <c r="U12" s="34">
        <v>3</v>
      </c>
      <c r="V12" s="34">
        <v>5</v>
      </c>
      <c r="W12" s="34">
        <v>6</v>
      </c>
      <c r="X12" s="32" t="s">
        <v>13</v>
      </c>
      <c r="Y12" s="34">
        <v>10</v>
      </c>
      <c r="Z12" s="30" t="s">
        <v>63</v>
      </c>
      <c r="AA12" s="34">
        <v>12</v>
      </c>
      <c r="AB12" s="32" t="s">
        <v>13</v>
      </c>
      <c r="AC12" s="34">
        <v>13</v>
      </c>
      <c r="AD12" s="32" t="s">
        <v>13</v>
      </c>
      <c r="AE12" s="32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SUMIF($C$9:$AK$9,$AL$9,C12:AK12)</f>
        <v>92</v>
      </c>
      <c r="AM12" s="30">
        <f>SUMIF($C$9:$AK$9,$AM$9,C12:AK12)</f>
        <v>63</v>
      </c>
      <c r="AN12" s="30">
        <f>SUM(AL12:AM12)</f>
        <v>155</v>
      </c>
    </row>
    <row r="13" spans="2:40" ht="20.25">
      <c r="B13" s="31" t="s">
        <v>15</v>
      </c>
      <c r="C13" s="32" t="s">
        <v>13</v>
      </c>
      <c r="D13" s="34">
        <v>2</v>
      </c>
      <c r="E13" s="34">
        <v>6</v>
      </c>
      <c r="F13" s="34">
        <v>3</v>
      </c>
      <c r="G13" s="34">
        <v>6</v>
      </c>
      <c r="H13" s="32" t="s">
        <v>13</v>
      </c>
      <c r="I13" s="34">
        <v>0</v>
      </c>
      <c r="J13" s="34">
        <v>0</v>
      </c>
      <c r="K13" s="34">
        <v>2</v>
      </c>
      <c r="L13" s="30">
        <v>0</v>
      </c>
      <c r="M13" s="34">
        <v>0</v>
      </c>
      <c r="N13" s="32" t="s">
        <v>13</v>
      </c>
      <c r="O13" s="34">
        <v>1</v>
      </c>
      <c r="P13" s="32" t="s">
        <v>13</v>
      </c>
      <c r="Q13" s="34">
        <v>0</v>
      </c>
      <c r="R13" s="32" t="s">
        <v>13</v>
      </c>
      <c r="S13" s="32" t="s">
        <v>13</v>
      </c>
      <c r="T13" s="34">
        <v>4</v>
      </c>
      <c r="U13" s="34">
        <v>8</v>
      </c>
      <c r="V13" s="34">
        <v>5</v>
      </c>
      <c r="W13" s="34">
        <v>28</v>
      </c>
      <c r="X13" s="32" t="s">
        <v>13</v>
      </c>
      <c r="Y13" s="34">
        <v>30</v>
      </c>
      <c r="Z13" s="32" t="s">
        <v>13</v>
      </c>
      <c r="AA13" s="34">
        <v>7</v>
      </c>
      <c r="AB13" s="32" t="s">
        <v>13</v>
      </c>
      <c r="AC13" s="34">
        <v>10</v>
      </c>
      <c r="AD13" s="32" t="s">
        <v>13</v>
      </c>
      <c r="AE13" s="32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62">
        <v>14.5</v>
      </c>
      <c r="E14" s="62">
        <v>13.5</v>
      </c>
      <c r="F14" s="62">
        <v>13</v>
      </c>
      <c r="G14" s="83">
        <v>15</v>
      </c>
      <c r="H14" s="32" t="s">
        <v>13</v>
      </c>
      <c r="I14" s="82">
        <v>13.5</v>
      </c>
      <c r="J14" s="82">
        <v>15</v>
      </c>
      <c r="K14" s="62">
        <v>15</v>
      </c>
      <c r="L14" s="82">
        <v>15</v>
      </c>
      <c r="M14" s="62">
        <v>14</v>
      </c>
      <c r="N14" s="32" t="s">
        <v>13</v>
      </c>
      <c r="O14" s="62">
        <v>15</v>
      </c>
      <c r="P14" s="32" t="s">
        <v>13</v>
      </c>
      <c r="Q14" s="62">
        <v>13.5</v>
      </c>
      <c r="R14" s="32" t="s">
        <v>13</v>
      </c>
      <c r="S14" s="32" t="s">
        <v>13</v>
      </c>
      <c r="T14" s="62">
        <v>12.5</v>
      </c>
      <c r="U14" s="62">
        <v>12.5</v>
      </c>
      <c r="V14" s="62">
        <v>12.5</v>
      </c>
      <c r="W14" s="62">
        <v>12.5</v>
      </c>
      <c r="X14" s="32" t="s">
        <v>13</v>
      </c>
      <c r="Y14" s="62">
        <v>12</v>
      </c>
      <c r="Z14" s="32" t="s">
        <v>13</v>
      </c>
      <c r="AA14" s="82">
        <v>12.5</v>
      </c>
      <c r="AB14" s="32" t="s">
        <v>13</v>
      </c>
      <c r="AC14" s="83">
        <v>12.5</v>
      </c>
      <c r="AD14" s="33" t="s">
        <v>13</v>
      </c>
      <c r="AE14" s="33" t="s">
        <v>13</v>
      </c>
      <c r="AF14" s="33" t="s">
        <v>13</v>
      </c>
      <c r="AG14" s="33" t="s">
        <v>13</v>
      </c>
      <c r="AH14" s="33" t="s">
        <v>13</v>
      </c>
      <c r="AI14" s="33" t="s">
        <v>13</v>
      </c>
      <c r="AJ14" s="33" t="s">
        <v>13</v>
      </c>
      <c r="AK14" s="33" t="s">
        <v>13</v>
      </c>
      <c r="AL14" s="35"/>
      <c r="AM14" s="35"/>
      <c r="AN14" s="35"/>
    </row>
    <row r="15" spans="2:40" ht="18">
      <c r="B15" s="37" t="s">
        <v>45</v>
      </c>
      <c r="C15" s="38"/>
      <c r="D15" s="39"/>
      <c r="E15" s="40"/>
      <c r="F15" s="41"/>
      <c r="G15" s="41"/>
      <c r="H15" s="41"/>
      <c r="I15" s="41" t="s">
        <v>40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51</v>
      </c>
      <c r="D21" s="44"/>
      <c r="E21" s="41"/>
      <c r="G21" s="55" t="s">
        <v>57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37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60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41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v>23</v>
      </c>
      <c r="Z28" s="57"/>
      <c r="AA28" s="57"/>
      <c r="AB28" s="57"/>
      <c r="AC28" s="34">
        <v>2</v>
      </c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25</v>
      </c>
      <c r="AM28" s="30">
        <f aca="true" t="shared" si="4" ref="AM28:AM35">SUMIF($C$9:$AK$9,$AM$9,C28:AK28)</f>
        <v>0</v>
      </c>
      <c r="AN28" s="30">
        <f t="shared" si="2"/>
        <v>25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54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2380</v>
      </c>
      <c r="E36" s="30">
        <f t="shared" si="5"/>
        <v>740</v>
      </c>
      <c r="F36" s="30">
        <f t="shared" si="5"/>
        <v>5270</v>
      </c>
      <c r="G36" s="30">
        <f t="shared" si="5"/>
        <v>21663.145</v>
      </c>
      <c r="H36" s="30">
        <f t="shared" si="5"/>
        <v>332.31</v>
      </c>
      <c r="I36" s="30">
        <f t="shared" si="5"/>
        <v>23272</v>
      </c>
      <c r="J36" s="30">
        <f t="shared" si="5"/>
        <v>13663</v>
      </c>
      <c r="K36" s="30">
        <f t="shared" si="5"/>
        <v>2638</v>
      </c>
      <c r="L36" s="30">
        <f t="shared" si="5"/>
        <v>290</v>
      </c>
      <c r="M36" s="30">
        <f t="shared" si="5"/>
        <v>1030</v>
      </c>
      <c r="N36" s="30">
        <f t="shared" si="5"/>
        <v>0</v>
      </c>
      <c r="O36" s="30">
        <f t="shared" si="5"/>
        <v>5930</v>
      </c>
      <c r="P36" s="30">
        <f t="shared" si="5"/>
        <v>0</v>
      </c>
      <c r="Q36" s="30">
        <f t="shared" si="5"/>
        <v>2515</v>
      </c>
      <c r="R36" s="30">
        <f t="shared" si="5"/>
        <v>170</v>
      </c>
      <c r="S36" s="30">
        <f t="shared" si="5"/>
        <v>120</v>
      </c>
      <c r="T36" s="30">
        <f t="shared" si="5"/>
        <v>935</v>
      </c>
      <c r="U36" s="30">
        <f t="shared" si="5"/>
        <v>750</v>
      </c>
      <c r="V36" s="30">
        <f t="shared" si="5"/>
        <v>445</v>
      </c>
      <c r="W36" s="30">
        <f t="shared" si="5"/>
        <v>1135</v>
      </c>
      <c r="X36" s="30">
        <f t="shared" si="5"/>
        <v>0</v>
      </c>
      <c r="Y36" s="30">
        <f t="shared" si="5"/>
        <v>8343.803</v>
      </c>
      <c r="Z36" s="30">
        <f t="shared" si="5"/>
        <v>56.2</v>
      </c>
      <c r="AA36" s="30">
        <f t="shared" si="5"/>
        <v>8299.8</v>
      </c>
      <c r="AB36" s="30">
        <f t="shared" si="5"/>
        <v>0</v>
      </c>
      <c r="AC36" s="30">
        <f t="shared" si="5"/>
        <v>13531.603</v>
      </c>
      <c r="AD36" s="30">
        <f t="shared" si="5"/>
        <v>0</v>
      </c>
      <c r="AE36" s="30">
        <f t="shared" si="5"/>
        <v>0</v>
      </c>
      <c r="AF36" s="30">
        <f>+SUM(AF10,AF16,AF22:AF35)</f>
        <v>0</v>
      </c>
      <c r="AG36" s="30">
        <f>+SUM(AG10,AG16,AG22:AG35)</f>
        <v>0</v>
      </c>
      <c r="AH36" s="30">
        <f t="shared" si="5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SUMIF($D$9:$AL$9,$D$9,C36:AK36)</f>
        <v>76436.748</v>
      </c>
      <c r="AM36" s="30">
        <f>SUMIF($D$9:$AL$9,$E$9,C36:AK36)</f>
        <v>37073.113</v>
      </c>
      <c r="AN36" s="30">
        <f>SUM(AL36:AM36)</f>
        <v>113509.861</v>
      </c>
    </row>
    <row r="37" spans="2:40" ht="20.25">
      <c r="B37" s="29" t="s">
        <v>49</v>
      </c>
      <c r="C37" s="65"/>
      <c r="D37" s="65"/>
      <c r="E37" s="65"/>
      <c r="F37" s="65"/>
      <c r="G37" s="65">
        <v>17.6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6"/>
      <c r="AJ37" s="65"/>
      <c r="AK37" s="67"/>
      <c r="AL37" s="68"/>
      <c r="AM37" s="68"/>
      <c r="AN37" s="69"/>
    </row>
    <row r="38" spans="2:40" ht="15.75">
      <c r="B38" s="70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38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5" t="s">
        <v>65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8"/>
      <c r="J43" s="38"/>
      <c r="K43" s="13"/>
      <c r="L43" s="13"/>
      <c r="M43" s="38"/>
      <c r="N43" s="38"/>
      <c r="O43" s="77"/>
      <c r="P43" s="77"/>
      <c r="Q43" s="38"/>
      <c r="R43" s="38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8"/>
      <c r="AE43" s="38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8"/>
      <c r="S44" s="77"/>
      <c r="T44" s="77"/>
      <c r="U44" s="38"/>
      <c r="V44" s="38"/>
      <c r="W44" s="77"/>
      <c r="X44" s="77"/>
      <c r="Y44" s="77"/>
      <c r="Z44" s="77"/>
      <c r="AA44" s="77"/>
      <c r="AB44" s="77"/>
      <c r="AC44" s="77"/>
      <c r="AD44" s="38"/>
      <c r="AE44" s="38"/>
      <c r="AF44" s="71"/>
      <c r="AG44" s="71"/>
      <c r="AH44" s="38"/>
      <c r="AI44" s="38"/>
      <c r="AJ44" s="38"/>
      <c r="AK44" s="38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8"/>
      <c r="V45" s="38"/>
      <c r="W45" s="77"/>
      <c r="X45" s="38"/>
      <c r="Y45" s="1"/>
      <c r="Z45" s="1"/>
      <c r="AA45" s="77"/>
      <c r="AB45" s="77"/>
      <c r="AC45" s="81"/>
      <c r="AD45" s="38"/>
      <c r="AE45" s="38"/>
      <c r="AF45" s="71"/>
      <c r="AG45" s="71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2" right="0.57" top="0" bottom="0" header="0" footer="0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2008-05-01T15:52:40Z</cp:lastPrinted>
  <dcterms:created xsi:type="dcterms:W3CDTF">2008-04-14T14:47:15Z</dcterms:created>
  <dcterms:modified xsi:type="dcterms:W3CDTF">2008-05-08T21:41:02Z</dcterms:modified>
  <cp:category/>
  <cp:version/>
  <cp:contentType/>
  <cp:contentStatus/>
</cp:coreProperties>
</file>