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B140AD79-5A6F-461D-9E4D-F38478AEF931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<sst xmlns="http://schemas.openxmlformats.org/spreadsheetml/2006/main" count="379" uniqueCount="69">
  <si>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</si>
  <si>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</si>
  <si>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</si>
  <si>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</si>
  <si>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</si>
  <si>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</si>
  <si>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</si>
  <si>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</si>
  <si>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</si>
  <si>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</si>
  <si>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</si>
  <si>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</si>
  <si>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</si>
  <si>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</si>
  <si>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</si>
  <si>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</si>
  <si>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</si>
  <si>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</si>
  <si>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</si>
  <si>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</si>
  <si>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</si>
  <si>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</si>
  <si>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</si>
  <si>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</si>
  <si>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</si>
  <si>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</si>
  <si>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</si>
  <si>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</si>
  <si>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</si>
  <si>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</si>
  <si>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</si>
  <si>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</si>
  <si>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</si>
  <si>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</si>
  <si>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</si>
  <si>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</si>
  <si>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</si>
  <si>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</si>
  <si>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</si>
  <si>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</si>
  <si>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</si>
  <si>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</si>
  <si>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</si>
  <si>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</si>
  <si>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</si>
  <si>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</si>
  <si>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</si>
  <si>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</si>
  <si>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</si>
  <si>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</si>
  <si>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</si>
  <si>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</si>
  <si>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</si>
  <si>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</si>
  <si>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</si>
  <si>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</si>
  <si>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</si>
  <si>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</si>
  <si>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</si>
  <si>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</si>
  <si>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</si>
  <si>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</si>
  <si>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</si>
  <si>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</si>
  <si>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</si>
  <si>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Sra. Sandra Belaunde Arnillas</t>
  </si>
  <si>
    <t xml:space="preserve">        Fecha  : 31/12/2022</t>
  </si>
  <si>
    <t>Callao, 02 de enero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</si>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</sst>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E12" sqref="E12:F1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66</v>
      </c>
      <c r="AP8" s="63"/>
      <c r="AQ8" s="63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2184.2200000000003</v>
      </c>
      <c r="F12" s="25">
        <v>716.37999999999988</v>
      </c>
      <c r="G12" s="25">
        <v>6670.7000000000007</v>
      </c>
      <c r="H12" s="25">
        <v>662.57500000000016</v>
      </c>
      <c r="I12" s="25">
        <v>5461.85</v>
      </c>
      <c r="J12" s="25">
        <v>2446.25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154.45500000000001</v>
      </c>
      <c r="V12" s="25">
        <v>220</v>
      </c>
      <c r="W12" s="25">
        <v>63.29</v>
      </c>
      <c r="X12" s="25">
        <v>0</v>
      </c>
      <c r="Y12" s="25">
        <v>375.59500000000003</v>
      </c>
      <c r="Z12" s="25">
        <v>222.39500000000001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14910.110000000002</v>
      </c>
      <c r="AP12" s="25">
        <f>SUMIF($C$11:$AN$11,"I.Mad",C12:AN12)</f>
        <v>4267.6000000000004</v>
      </c>
      <c r="AQ12" s="25">
        <f>SUM(AO12:AP12)</f>
        <v>19177.710000000003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7</v>
      </c>
      <c r="F13" s="25">
        <v>13</v>
      </c>
      <c r="G13" s="25">
        <v>45</v>
      </c>
      <c r="H13" s="25">
        <v>11</v>
      </c>
      <c r="I13" s="25">
        <v>61</v>
      </c>
      <c r="J13" s="25">
        <v>40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>
        <v>2</v>
      </c>
      <c r="V13" s="25">
        <v>5</v>
      </c>
      <c r="W13" s="25">
        <v>1</v>
      </c>
      <c r="X13" s="25" t="s">
        <v>33</v>
      </c>
      <c r="Y13" s="25">
        <v>10</v>
      </c>
      <c r="Z13" s="25">
        <v>7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126</v>
      </c>
      <c r="AP13" s="25">
        <f>SUMIF($C$11:$AN$11,"I.Mad",C13:AN13)</f>
        <v>76</v>
      </c>
      <c r="AQ13" s="25">
        <f>SUM(AO13:AP13)</f>
        <v>202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68</v>
      </c>
      <c r="F14" s="25" t="s">
        <v>68</v>
      </c>
      <c r="G14" s="25">
        <v>10</v>
      </c>
      <c r="H14" s="25">
        <v>1</v>
      </c>
      <c r="I14" s="25" t="s">
        <v>68</v>
      </c>
      <c r="J14" s="25">
        <v>1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>
        <v>2</v>
      </c>
      <c r="V14" s="25">
        <v>1</v>
      </c>
      <c r="W14" s="25">
        <v>1</v>
      </c>
      <c r="X14" s="25" t="s">
        <v>33</v>
      </c>
      <c r="Y14" s="25">
        <v>1</v>
      </c>
      <c r="Z14" s="25">
        <v>2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14</v>
      </c>
      <c r="AP14" s="25">
        <f>SUMIF($C$11:$AN$11,"I.Mad",C14:AN14)</f>
        <v>5</v>
      </c>
      <c r="AQ14" s="25">
        <f>SUM(AO14:AP14)</f>
        <v>19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53.868315976199646</v>
      </c>
      <c r="H15" s="25">
        <v>2.5641025641025639</v>
      </c>
      <c r="I15" s="25" t="s">
        <v>33</v>
      </c>
      <c r="J15" s="25">
        <v>3.8834951456310685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>
        <v>10.324445970879946</v>
      </c>
      <c r="V15" s="25">
        <v>13.30275229357798</v>
      </c>
      <c r="W15" s="25">
        <v>0</v>
      </c>
      <c r="X15" s="25" t="s">
        <v>33</v>
      </c>
      <c r="Y15" s="25">
        <v>0</v>
      </c>
      <c r="Z15" s="25">
        <v>20.146044267349168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11.5</v>
      </c>
      <c r="H16" s="30">
        <v>13</v>
      </c>
      <c r="I16" s="30" t="s">
        <v>33</v>
      </c>
      <c r="J16" s="30">
        <v>12.5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>
        <v>13</v>
      </c>
      <c r="V16" s="30">
        <v>13</v>
      </c>
      <c r="W16" s="30">
        <v>13.5</v>
      </c>
      <c r="X16" s="30" t="s">
        <v>33</v>
      </c>
      <c r="Y16" s="30">
        <v>13.5</v>
      </c>
      <c r="Z16" s="30">
        <v>12.5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/>
      <c r="AB30" s="39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2184.2200000000003</v>
      </c>
      <c r="F41" s="36">
        <f t="shared" si="3"/>
        <v>716.37999999999988</v>
      </c>
      <c r="G41" s="36">
        <f t="shared" si="3"/>
        <v>6670.7000000000007</v>
      </c>
      <c r="H41" s="36">
        <f t="shared" si="3"/>
        <v>662.57500000000016</v>
      </c>
      <c r="I41" s="36">
        <f t="shared" si="3"/>
        <v>5461.85</v>
      </c>
      <c r="J41" s="36">
        <f t="shared" si="3"/>
        <v>2446.25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154.45500000000001</v>
      </c>
      <c r="V41" s="36">
        <f t="shared" si="3"/>
        <v>220</v>
      </c>
      <c r="W41" s="36">
        <f t="shared" si="3"/>
        <v>63.29</v>
      </c>
      <c r="X41" s="36">
        <f t="shared" si="3"/>
        <v>0</v>
      </c>
      <c r="Y41" s="36">
        <f t="shared" si="3"/>
        <v>375.59500000000003</v>
      </c>
      <c r="Z41" s="36">
        <f t="shared" si="3"/>
        <v>222.39500000000001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14910.110000000002</v>
      </c>
      <c r="AP41" s="36">
        <f>SUM(AP12,AP18,AP24:AP37)</f>
        <v>4267.6000000000004</v>
      </c>
      <c r="AQ41" s="36">
        <f t="shared" si="2"/>
        <v>19177.710000000003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16.2</v>
      </c>
      <c r="H42" s="30"/>
      <c r="I42" s="30">
        <v>18.899999999999999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2023-01-05T18:19:51Z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