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240" windowWidth="20310" windowHeight="624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<sst xmlns="http://schemas.openxmlformats.org/spreadsheetml/2006/main" count="384" uniqueCount="71">
  <si>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</si>
  <si>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</si>
  <si>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</si>
  <si>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</si>
  <si>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</si>
  <si>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</si>
  <si>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</si>
  <si>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</si>
  <si>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</si>
  <si>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</si>
  <si>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</si>
  <si>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</si>
  <si>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</si>
  <si>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</si>
  <si>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</si>
  <si>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</si>
  <si>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</si>
  <si>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</si>
  <si>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</si>
  <si>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</si>
  <si>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</si>
  <si>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</si>
  <si>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</si>
  <si>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</si>
  <si>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</si>
  <si>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</si>
  <si>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</si>
  <si>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</si>
  <si>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</si>
  <si>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</si>
  <si>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</si>
  <si>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</si>
  <si>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</si>
  <si>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</si>
  <si>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</si>
  <si>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</si>
  <si>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</si>
  <si>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</si>
  <si>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</si>
  <si>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</si>
  <si>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</si>
  <si>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</si>
  <si>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</si>
  <si>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</si>
  <si>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</si>
  <si>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</si>
  <si>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</si>
  <si>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</si>
  <si>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</si>
  <si>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</si>
  <si>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</si>
  <si>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</si>
  <si>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</si>
  <si>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</si>
  <si>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</si>
  <si>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</si>
  <si>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</si>
  <si>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</si>
  <si>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</si>
  <si>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</si>
  <si>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</si>
  <si>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</si>
  <si>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</si>
  <si>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</si>
  <si>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</si>
  <si>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</si>
  <si>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</si>
  <si>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</si>
  <si>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>Puertos con mal tiempo</t>
  </si>
  <si>
    <t xml:space="preserve">        Fecha  : 31/05/2018</t>
  </si>
  <si>
    <t>Callao, 01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</si>
</sst>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5" borderId="0" xfId="0" applyFont="1" applyFill="1"/>
    <xf numFmtId="0" fontId="46" fillId="0" borderId="2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69</v>
      </c>
      <c r="AP8" s="125"/>
      <c r="AQ8" s="125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21" t="s">
        <v>4</v>
      </c>
      <c r="D10" s="118"/>
      <c r="E10" s="121" t="s">
        <v>5</v>
      </c>
      <c r="F10" s="118"/>
      <c r="G10" s="119" t="s">
        <v>6</v>
      </c>
      <c r="H10" s="120"/>
      <c r="I10" s="129" t="s">
        <v>44</v>
      </c>
      <c r="J10" s="129"/>
      <c r="K10" s="123" t="s">
        <v>7</v>
      </c>
      <c r="L10" s="123"/>
      <c r="M10" s="121" t="s">
        <v>8</v>
      </c>
      <c r="N10" s="122"/>
      <c r="O10" s="121" t="s">
        <v>9</v>
      </c>
      <c r="P10" s="122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21" t="s">
        <v>45</v>
      </c>
      <c r="Z10" s="118"/>
      <c r="AA10" s="121" t="s">
        <v>38</v>
      </c>
      <c r="AB10" s="118"/>
      <c r="AC10" s="121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1222.9999999999998</v>
      </c>
      <c r="G12" s="50">
        <v>12721.664999999997</v>
      </c>
      <c r="H12" s="50">
        <v>147.85500000000002</v>
      </c>
      <c r="I12" s="50">
        <v>12220.26</v>
      </c>
      <c r="J12" s="50">
        <v>30.96</v>
      </c>
      <c r="K12" s="50">
        <v>1110.335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375</v>
      </c>
      <c r="W12" s="50">
        <v>250</v>
      </c>
      <c r="X12" s="50">
        <v>0</v>
      </c>
      <c r="Y12" s="50">
        <v>94.74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961.95499999999993</v>
      </c>
      <c r="AN12" s="50">
        <v>379.06</v>
      </c>
      <c r="AO12" s="51">
        <f>SUMIF($C$11:$AN$11,"Ind*",C12:AN12)</f>
        <v>27358.954999999994</v>
      </c>
      <c r="AP12" s="51">
        <f>SUMIF($C$11:$AN$11,"I.Mad",C12:AN12)</f>
        <v>2155.875</v>
      </c>
      <c r="AQ12" s="51">
        <f>SUM(AO12:AP12)</f>
        <v>29514.829999999994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49</v>
      </c>
      <c r="G13" s="52">
        <v>42</v>
      </c>
      <c r="H13" s="52">
        <v>3</v>
      </c>
      <c r="I13" s="52">
        <v>37</v>
      </c>
      <c r="J13" s="52">
        <v>1</v>
      </c>
      <c r="K13" s="52">
        <v>3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>
        <v>4</v>
      </c>
      <c r="W13" s="52">
        <v>1</v>
      </c>
      <c r="X13" s="52" t="s">
        <v>20</v>
      </c>
      <c r="Y13" s="52">
        <v>1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>
        <v>9</v>
      </c>
      <c r="AN13" s="52">
        <v>6</v>
      </c>
      <c r="AO13" s="51">
        <f>SUMIF($C$11:$AN$11,"Ind*",C13:AN13)</f>
        <v>93</v>
      </c>
      <c r="AP13" s="51">
        <f>SUMIF($C$11:$AN$11,"I.Mad",C13:AN13)</f>
        <v>63</v>
      </c>
      <c r="AQ13" s="51">
        <f>SUM(AO13:AP13)</f>
        <v>156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>
        <v>6</v>
      </c>
      <c r="G14" s="52">
        <v>18</v>
      </c>
      <c r="H14" s="52">
        <v>2</v>
      </c>
      <c r="I14" s="52">
        <v>12</v>
      </c>
      <c r="J14" s="52" t="s">
        <v>67</v>
      </c>
      <c r="K14" s="52" t="s">
        <v>67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>
        <v>2</v>
      </c>
      <c r="W14" s="52">
        <v>1</v>
      </c>
      <c r="X14" s="52" t="s">
        <v>20</v>
      </c>
      <c r="Y14" s="52" t="s">
        <v>67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>
        <v>2</v>
      </c>
      <c r="AN14" s="52">
        <v>2</v>
      </c>
      <c r="AO14" s="51">
        <f>SUMIF($C$11:$AN$11,"Ind*",C14:AN14)</f>
        <v>33</v>
      </c>
      <c r="AP14" s="51">
        <f>SUMIF($C$11:$AN$11,"I.Mad",C14:AN14)</f>
        <v>12</v>
      </c>
      <c r="AQ14" s="51">
        <f>SUM(AO14:AP14)</f>
        <v>45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>
        <v>0.21670843024131059</v>
      </c>
      <c r="H15" s="52">
        <v>0</v>
      </c>
      <c r="I15" s="52">
        <v>0.39644051373638961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>
        <v>50.499447540728738</v>
      </c>
      <c r="W15" s="52">
        <v>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>
        <v>24.888049500690109</v>
      </c>
      <c r="AN15" s="52">
        <v>26.923522784206803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15</v>
      </c>
      <c r="G16" s="57">
        <v>13.5</v>
      </c>
      <c r="H16" s="57">
        <v>13</v>
      </c>
      <c r="I16" s="57">
        <v>13.5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>
        <v>11</v>
      </c>
      <c r="W16" s="57">
        <v>14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>
        <v>12</v>
      </c>
      <c r="AN16" s="57">
        <v>12.5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1222.9999999999998</v>
      </c>
      <c r="G41" s="54">
        <f t="shared" si="8"/>
        <v>12721.664999999997</v>
      </c>
      <c r="H41" s="54">
        <f t="shared" si="8"/>
        <v>147.85500000000002</v>
      </c>
      <c r="I41" s="54">
        <f t="shared" si="8"/>
        <v>12220.26</v>
      </c>
      <c r="J41" s="54">
        <f t="shared" si="8"/>
        <v>30.96</v>
      </c>
      <c r="K41" s="54">
        <f t="shared" si="8"/>
        <v>1110.335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375</v>
      </c>
      <c r="W41" s="54">
        <f t="shared" si="8"/>
        <v>250</v>
      </c>
      <c r="X41" s="54">
        <f t="shared" si="8"/>
        <v>0</v>
      </c>
      <c r="Y41" s="54">
        <f t="shared" si="8"/>
        <v>94.74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961.95499999999993</v>
      </c>
      <c r="AN41" s="54">
        <f t="shared" si="8"/>
        <v>379.06</v>
      </c>
      <c r="AO41" s="54">
        <f>SUM(AO12,AO18,AO24:AO37)</f>
        <v>27358.954999999994</v>
      </c>
      <c r="AP41" s="54">
        <f>SUM(AP12,AP18,AP24:AP37)</f>
        <v>2155.875</v>
      </c>
      <c r="AQ41" s="54">
        <f>SUM(AO41:AP41)</f>
        <v>29514.829999999994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17.2</v>
      </c>
      <c r="H42" s="56"/>
      <c r="I42" s="56">
        <v>18.100000000000001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15.9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70</v>
      </c>
      <c r="AN46" s="3"/>
    </row>
    <row r="47" spans="2:43" ht="45" x14ac:dyDescent="0.6">
      <c r="B47" s="21" t="s">
        <v>54</v>
      </c>
      <c r="C47" s="116" t="s">
        <v>68</v>
      </c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2018-05-24T16:39:13Z</cp:lastPrinted>
  <dcterms:created xsi:type="dcterms:W3CDTF">2008-10-21T17:58:04Z</dcterms:created>
  <dcterms:modified xsi:type="dcterms:W3CDTF">2018-06-01T15:55:11Z</dcterms:modified>
</cp:coreProperties>
</file>