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<sst xmlns="http://schemas.openxmlformats.org/spreadsheetml/2006/main" count="385" uniqueCount="65">
  <si>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</si>
  <si>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</si>
  <si>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</si>
  <si>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</si>
  <si>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</si>
  <si>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</si>
  <si>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</si>
  <si>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</si>
  <si>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</si>
  <si>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</si>
  <si>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</si>
  <si>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</si>
  <si>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</si>
  <si>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</si>
  <si>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</si>
  <si>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</si>
  <si>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</si>
  <si>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</si>
  <si>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</si>
  <si>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</si>
  <si>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</si>
  <si>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</si>
  <si>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</si>
  <si>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</si>
  <si>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</si>
  <si>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</si>
  <si>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</si>
  <si>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</si>
  <si>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</si>
  <si>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</si>
  <si>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</si>
  <si>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</si>
  <si>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</si>
  <si>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</si>
  <si>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</si>
  <si>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</si>
  <si>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</si>
  <si>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</si>
  <si>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</si>
  <si>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</si>
  <si>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</si>
  <si>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</si>
  <si>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</si>
  <si>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</si>
  <si>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</si>
  <si>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</si>
  <si>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</si>
  <si>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</si>
  <si>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</si>
  <si>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</si>
  <si>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</si>
  <si>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</si>
  <si>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</si>
  <si>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</si>
  <si>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</si>
  <si>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</si>
  <si>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</si>
  <si>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</si>
  <si>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</si>
  <si>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</si>
  <si>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</si>
  <si>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</si>
  <si>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 xml:space="preserve">        Fecha  : 31/05/2016</t>
  </si>
  <si>
    <t>Callao, 01 de junio del 2016</t>
  </si>
  <si>
    <t>R.M.N°427-2015-PRODUCE, R.M.N°017-2016-PRODUCE, R.M.N°202-2016-PRODUCE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</si>
</sst>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H24" sqref="AH2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45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39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62</v>
      </c>
      <c r="AP8" s="117"/>
      <c r="AQ8" s="117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48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58</v>
      </c>
      <c r="X10" s="123"/>
      <c r="Y10" s="114" t="s">
        <v>51</v>
      </c>
      <c r="Z10" s="115"/>
      <c r="AA10" s="122" t="s">
        <v>40</v>
      </c>
      <c r="AB10" s="123"/>
      <c r="AC10" s="122" t="s">
        <v>13</v>
      </c>
      <c r="AD10" s="123"/>
      <c r="AE10" s="121" t="s">
        <v>52</v>
      </c>
      <c r="AF10" s="115"/>
      <c r="AG10" s="121" t="s">
        <v>53</v>
      </c>
      <c r="AH10" s="115"/>
      <c r="AI10" s="121" t="s">
        <v>54</v>
      </c>
      <c r="AJ10" s="115"/>
      <c r="AK10" s="121" t="s">
        <v>55</v>
      </c>
      <c r="AL10" s="115"/>
      <c r="AM10" s="121" t="s">
        <v>56</v>
      </c>
      <c r="AN10" s="115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241.93</v>
      </c>
      <c r="AF12" s="53">
        <v>48.71</v>
      </c>
      <c r="AG12" s="53">
        <v>2154.181</v>
      </c>
      <c r="AH12" s="53">
        <v>0</v>
      </c>
      <c r="AI12" s="53">
        <v>0</v>
      </c>
      <c r="AJ12" s="53">
        <v>0</v>
      </c>
      <c r="AK12" s="53">
        <v>1163.9899999999998</v>
      </c>
      <c r="AL12" s="53">
        <v>0</v>
      </c>
      <c r="AM12" s="53">
        <v>325.43</v>
      </c>
      <c r="AN12" s="53">
        <v>230.215</v>
      </c>
      <c r="AO12" s="54">
        <f>SUMIF($C$11:$AN$11,"Ind*",C12:AN12)</f>
        <v>3885.5309999999995</v>
      </c>
      <c r="AP12" s="54">
        <f>SUMIF($C$11:$AN$11,"I.Mad",C12:AN12)</f>
        <v>278.92500000000001</v>
      </c>
      <c r="AQ12" s="54">
        <f>SUM(AO12:AP12)</f>
        <v>4164.4559999999992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>
        <v>2</v>
      </c>
      <c r="AF13" s="55">
        <v>1</v>
      </c>
      <c r="AG13" s="55">
        <v>17</v>
      </c>
      <c r="AH13" s="55" t="s">
        <v>20</v>
      </c>
      <c r="AI13" s="55" t="s">
        <v>20</v>
      </c>
      <c r="AJ13" s="55" t="s">
        <v>20</v>
      </c>
      <c r="AK13" s="55">
        <v>12</v>
      </c>
      <c r="AL13" s="55" t="s">
        <v>20</v>
      </c>
      <c r="AM13" s="55">
        <v>3</v>
      </c>
      <c r="AN13" s="55">
        <v>4</v>
      </c>
      <c r="AO13" s="54">
        <f>SUMIF($C$11:$AN$11,"Ind*",C13:AN13)</f>
        <v>34</v>
      </c>
      <c r="AP13" s="54">
        <f>SUMIF($C$11:$AN$11,"I.Mad",C13:AN13)</f>
        <v>5</v>
      </c>
      <c r="AQ13" s="54">
        <f>SUM(AO13:AP13)</f>
        <v>39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>
        <v>2</v>
      </c>
      <c r="AF14" s="55">
        <v>1</v>
      </c>
      <c r="AG14" s="55">
        <v>7</v>
      </c>
      <c r="AH14" s="55" t="s">
        <v>20</v>
      </c>
      <c r="AI14" s="55" t="s">
        <v>20</v>
      </c>
      <c r="AJ14" s="55" t="s">
        <v>20</v>
      </c>
      <c r="AK14" s="55">
        <v>4</v>
      </c>
      <c r="AL14" s="55" t="s">
        <v>20</v>
      </c>
      <c r="AM14" s="55">
        <v>2</v>
      </c>
      <c r="AN14" s="55">
        <v>1</v>
      </c>
      <c r="AO14" s="54">
        <f>SUMIF($C$11:$AN$11,"Ind*",C14:AN14)</f>
        <v>15</v>
      </c>
      <c r="AP14" s="54">
        <f>SUMIF($C$11:$AN$11,"I.Mad",C14:AN14)</f>
        <v>2</v>
      </c>
      <c r="AQ14" s="54">
        <f>SUM(AO14:AP14)</f>
        <v>17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>
        <v>47.377086956999811</v>
      </c>
      <c r="AF15" s="55">
        <v>54.973821989528801</v>
      </c>
      <c r="AG15" s="55">
        <v>60.558128982695067</v>
      </c>
      <c r="AH15" s="55" t="s">
        <v>20</v>
      </c>
      <c r="AI15" s="55" t="s">
        <v>20</v>
      </c>
      <c r="AJ15" s="55" t="s">
        <v>20</v>
      </c>
      <c r="AK15" s="55">
        <v>78.651084246668077</v>
      </c>
      <c r="AL15" s="55" t="s">
        <v>20</v>
      </c>
      <c r="AM15" s="55">
        <v>25.756663351203343</v>
      </c>
      <c r="AN15" s="55">
        <v>27.586206896551722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>
        <v>12</v>
      </c>
      <c r="AF16" s="61">
        <v>12</v>
      </c>
      <c r="AG16" s="61">
        <v>10</v>
      </c>
      <c r="AH16" s="61" t="s">
        <v>20</v>
      </c>
      <c r="AI16" s="61" t="s">
        <v>20</v>
      </c>
      <c r="AJ16" s="61" t="s">
        <v>20</v>
      </c>
      <c r="AK16" s="61">
        <v>10</v>
      </c>
      <c r="AL16" s="61" t="s">
        <v>20</v>
      </c>
      <c r="AM16" s="61">
        <v>12</v>
      </c>
      <c r="AN16" s="61">
        <v>12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74"/>
      <c r="AH25" s="58"/>
      <c r="AI25" s="58"/>
      <c r="AJ25" s="58"/>
      <c r="AK25" s="58"/>
      <c r="AL25" s="58"/>
      <c r="AM25" s="58"/>
      <c r="AN25" s="58"/>
      <c r="AO25" s="113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241.93</v>
      </c>
      <c r="AF38" s="58">
        <f t="shared" si="4"/>
        <v>48.71</v>
      </c>
      <c r="AG38" s="58">
        <f t="shared" si="4"/>
        <v>2154.181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1163.9899999999998</v>
      </c>
      <c r="AL38" s="58">
        <f t="shared" si="4"/>
        <v>0</v>
      </c>
      <c r="AM38" s="58">
        <f>+SUM(AM12,AM18,AM24:AM37)</f>
        <v>325.43</v>
      </c>
      <c r="AN38" s="58">
        <f t="shared" si="4"/>
        <v>230.215</v>
      </c>
      <c r="AO38" s="58">
        <f>SUM(AO12,AO18,AO24:AO37)</f>
        <v>3885.5309999999995</v>
      </c>
      <c r="AP38" s="58">
        <f>SUM(AP12,AP18,AP24:AP37)</f>
        <v>278.92500000000001</v>
      </c>
      <c r="AQ38" s="58">
        <f>SUM(AO38:AP38)</f>
        <v>4164.4559999999992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/>
      <c r="H39" s="60"/>
      <c r="I39" s="93">
        <v>18.899999999999999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15.9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2016-03-21T17:31:02Z</cp:lastPrinted>
  <dcterms:created xsi:type="dcterms:W3CDTF">2008-10-21T17:58:04Z</dcterms:created>
  <dcterms:modified xsi:type="dcterms:W3CDTF">2016-06-01T17:39:21Z</dcterms:modified>
</cp:coreProperties>
</file>