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5E2F9F33-C496-4095-B463-BFDF08DFA9EF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<sst xmlns="http://schemas.openxmlformats.org/spreadsheetml/2006/main" count="368" uniqueCount="69">
  <si>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</si>
  <si>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</si>
  <si>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</si>
  <si>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</si>
  <si>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</si>
  <si>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</si>
  <si>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</si>
  <si>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</si>
  <si>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</si>
  <si>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</si>
  <si>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</si>
  <si>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</si>
  <si>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</si>
  <si>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</si>
  <si>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</si>
  <si>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</si>
  <si>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</si>
  <si>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</si>
  <si>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</si>
  <si>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</si>
  <si>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</si>
  <si>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</si>
  <si>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</si>
  <si>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</si>
  <si>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</si>
  <si>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</si>
  <si>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</si>
  <si>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</si>
  <si>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</si>
  <si>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</si>
  <si>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</si>
  <si>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</si>
  <si>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</si>
  <si>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</si>
  <si>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</si>
  <si>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</si>
  <si>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</si>
  <si>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</si>
  <si>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</si>
  <si>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</si>
  <si>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</si>
  <si>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</si>
  <si>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</si>
  <si>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</si>
  <si>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</si>
  <si>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</si>
  <si>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</si>
  <si>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</si>
  <si>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</si>
  <si>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</si>
  <si>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</si>
  <si>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</si>
  <si>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</si>
  <si>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</si>
  <si>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</si>
  <si>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</si>
  <si>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</si>
  <si>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</si>
  <si>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</si>
  <si>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</si>
  <si>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</si>
  <si>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</si>
  <si>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</si>
  <si>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</si>
  <si>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</si>
  <si>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</si>
  <si>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 xml:space="preserve">        Fecha  : 30/12/2022</t>
  </si>
  <si>
    <t>Callao, 31 de diciembre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</si>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</sst>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M1" zoomScale="23" zoomScaleNormal="23" workbookViewId="0">
      <selection activeCell="Q13" sqref="Q1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1890</v>
      </c>
      <c r="F12" s="25">
        <v>904</v>
      </c>
      <c r="G12" s="25">
        <v>5080.8599999999997</v>
      </c>
      <c r="H12" s="25">
        <v>525.31999999999994</v>
      </c>
      <c r="I12" s="25">
        <v>4145.8100000000004</v>
      </c>
      <c r="J12" s="25">
        <v>1177.52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1161.6599999999999</v>
      </c>
      <c r="R12" s="25">
        <v>0</v>
      </c>
      <c r="S12" s="25">
        <v>380.45</v>
      </c>
      <c r="T12" s="25">
        <v>59.064999999999998</v>
      </c>
      <c r="U12" s="25">
        <v>250.52500000000001</v>
      </c>
      <c r="V12" s="25">
        <v>148.77000000000001</v>
      </c>
      <c r="W12" s="25">
        <v>0</v>
      </c>
      <c r="X12" s="25">
        <v>0</v>
      </c>
      <c r="Y12" s="25">
        <v>1142.56</v>
      </c>
      <c r="Z12" s="25">
        <v>417.34500000000003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14051.865</v>
      </c>
      <c r="AP12" s="25">
        <f>SUMIF($C$11:$AN$11,"I.Mad",C12:AN12)</f>
        <v>3232.0200000000004</v>
      </c>
      <c r="AQ12" s="25">
        <f>SUM(AO12:AP12)</f>
        <v>17283.885000000002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7</v>
      </c>
      <c r="F13" s="25">
        <v>16</v>
      </c>
      <c r="G13" s="25">
        <v>25</v>
      </c>
      <c r="H13" s="25">
        <v>37</v>
      </c>
      <c r="I13" s="25">
        <v>39</v>
      </c>
      <c r="J13" s="25">
        <v>52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21</v>
      </c>
      <c r="R13" s="25" t="s">
        <v>33</v>
      </c>
      <c r="S13" s="25">
        <v>6</v>
      </c>
      <c r="T13" s="25">
        <v>1</v>
      </c>
      <c r="U13" s="25">
        <v>5</v>
      </c>
      <c r="V13" s="25">
        <v>5</v>
      </c>
      <c r="W13" s="25" t="s">
        <v>33</v>
      </c>
      <c r="X13" s="25" t="s">
        <v>33</v>
      </c>
      <c r="Y13" s="25">
        <v>23</v>
      </c>
      <c r="Z13" s="25">
        <v>5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126</v>
      </c>
      <c r="AP13" s="25">
        <f>SUMIF($C$11:$AN$11,"I.Mad",C13:AN13)</f>
        <v>116</v>
      </c>
      <c r="AQ13" s="25">
        <f>SUM(AO13:AP13)</f>
        <v>242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1</v>
      </c>
      <c r="F14" s="25">
        <v>4</v>
      </c>
      <c r="G14" s="25">
        <v>4</v>
      </c>
      <c r="H14" s="25">
        <v>9</v>
      </c>
      <c r="I14" s="25">
        <v>4</v>
      </c>
      <c r="J14" s="25">
        <v>21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68</v>
      </c>
      <c r="R14" s="25" t="s">
        <v>33</v>
      </c>
      <c r="S14" s="25">
        <v>3</v>
      </c>
      <c r="T14" s="25" t="s">
        <v>68</v>
      </c>
      <c r="U14" s="25">
        <v>2</v>
      </c>
      <c r="V14" s="25">
        <v>2</v>
      </c>
      <c r="W14" s="25" t="s">
        <v>33</v>
      </c>
      <c r="X14" s="25" t="s">
        <v>33</v>
      </c>
      <c r="Y14" s="25">
        <v>6</v>
      </c>
      <c r="Z14" s="25">
        <v>2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20</v>
      </c>
      <c r="AP14" s="25">
        <f>SUMIF($C$11:$AN$11,"I.Mad",C14:AN14)</f>
        <v>38</v>
      </c>
      <c r="AQ14" s="25">
        <f>SUM(AO14:AP14)</f>
        <v>58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20.94240837696335</v>
      </c>
      <c r="F15" s="25">
        <v>33.384719007932972</v>
      </c>
      <c r="G15" s="25">
        <v>42.285985728106326</v>
      </c>
      <c r="H15" s="25">
        <v>4.564553258848929</v>
      </c>
      <c r="I15" s="25">
        <v>5.0271407565130606E-2</v>
      </c>
      <c r="J15" s="25">
        <v>1.282261893526131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2.4703179433385558</v>
      </c>
      <c r="T15" s="25" t="s">
        <v>33</v>
      </c>
      <c r="U15" s="25">
        <v>2.434879487088546</v>
      </c>
      <c r="V15" s="25">
        <v>6.2384999292103807</v>
      </c>
      <c r="W15" s="25" t="s">
        <v>33</v>
      </c>
      <c r="X15" s="25" t="s">
        <v>33</v>
      </c>
      <c r="Y15" s="25">
        <v>10.591531711986436</v>
      </c>
      <c r="Z15" s="25">
        <v>10.435428430524873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12.5</v>
      </c>
      <c r="F16" s="30">
        <v>12</v>
      </c>
      <c r="G16" s="30">
        <v>12</v>
      </c>
      <c r="H16" s="30">
        <v>12.5</v>
      </c>
      <c r="I16" s="30">
        <v>13.5</v>
      </c>
      <c r="J16" s="30">
        <v>13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>
        <v>13</v>
      </c>
      <c r="T16" s="30" t="s">
        <v>33</v>
      </c>
      <c r="U16" s="30">
        <v>13.5</v>
      </c>
      <c r="V16" s="30">
        <v>13</v>
      </c>
      <c r="W16" s="30" t="s">
        <v>33</v>
      </c>
      <c r="X16" s="30" t="s">
        <v>33</v>
      </c>
      <c r="Y16" s="30">
        <v>12.5</v>
      </c>
      <c r="Z16" s="30">
        <v>12.5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/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1890</v>
      </c>
      <c r="F41" s="36">
        <f t="shared" si="3"/>
        <v>904</v>
      </c>
      <c r="G41" s="36">
        <f t="shared" si="3"/>
        <v>5080.8599999999997</v>
      </c>
      <c r="H41" s="36">
        <f t="shared" si="3"/>
        <v>525.31999999999994</v>
      </c>
      <c r="I41" s="36">
        <f t="shared" si="3"/>
        <v>4145.8100000000004</v>
      </c>
      <c r="J41" s="36">
        <f t="shared" si="3"/>
        <v>1177.52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1161.6599999999999</v>
      </c>
      <c r="R41" s="36">
        <f t="shared" si="3"/>
        <v>0</v>
      </c>
      <c r="S41" s="36">
        <f t="shared" si="3"/>
        <v>380.45</v>
      </c>
      <c r="T41" s="36">
        <f t="shared" si="3"/>
        <v>59.064999999999998</v>
      </c>
      <c r="U41" s="36">
        <f t="shared" si="3"/>
        <v>250.52500000000001</v>
      </c>
      <c r="V41" s="36">
        <f t="shared" si="3"/>
        <v>148.77000000000001</v>
      </c>
      <c r="W41" s="36">
        <f t="shared" si="3"/>
        <v>0</v>
      </c>
      <c r="X41" s="36">
        <f t="shared" si="3"/>
        <v>0</v>
      </c>
      <c r="Y41" s="36">
        <f t="shared" si="3"/>
        <v>1142.56</v>
      </c>
      <c r="Z41" s="36">
        <f t="shared" si="3"/>
        <v>417.34500000000003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14051.865</v>
      </c>
      <c r="AP41" s="36">
        <f>SUM(AP12,AP18,AP24:AP37)</f>
        <v>3232.0200000000004</v>
      </c>
      <c r="AQ41" s="36">
        <f t="shared" si="2"/>
        <v>17283.885000000002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16.2</v>
      </c>
      <c r="H42" s="30"/>
      <c r="I42" s="30">
        <v>18.899999999999999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2023-01-05T18:05:26Z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