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P33" i="5"/>
  <c r="AO33" i="5"/>
  <c r="AQ33" i="5" s="1"/>
  <c r="AP32" i="5"/>
  <c r="AO32" i="5"/>
  <c r="AQ32" i="5" s="1"/>
  <c r="AP31" i="5"/>
  <c r="AO31" i="5"/>
  <c r="AQ31" i="5" s="1"/>
  <c r="AP30" i="5"/>
  <c r="AO30" i="5"/>
  <c r="AQ30" i="5" s="1"/>
  <c r="AP29" i="5"/>
  <c r="AO29" i="5"/>
  <c r="AQ29" i="5" s="1"/>
  <c r="AP28" i="5"/>
  <c r="AO28" i="5"/>
  <c r="AQ28" i="5" s="1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4" i="5" l="1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<sst xmlns="http://schemas.openxmlformats.org/spreadsheetml/2006/main" count="362" uniqueCount="66">
  <si>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</si>
  <si>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</si>
  <si>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</si>
  <si>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</si>
  <si>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</si>
  <si>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</si>
  <si>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</si>
  <si>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</si>
  <si>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</si>
  <si>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</si>
  <si>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</si>
  <si>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</si>
  <si>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</si>
  <si>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</si>
  <si>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</si>
  <si>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</si>
  <si>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</si>
  <si>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</si>
  <si>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</si>
  <si>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</si>
  <si>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</si>
  <si>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</si>
  <si>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</si>
  <si>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</si>
  <si>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</si>
  <si>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</si>
  <si>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</si>
  <si>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</si>
  <si>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</si>
  <si>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</si>
  <si>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</si>
  <si>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</si>
  <si>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</si>
  <si>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</si>
  <si>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</si>
  <si>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</si>
  <si>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</si>
  <si>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</si>
  <si>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</si>
  <si>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</si>
  <si>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</si>
  <si>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</si>
  <si>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</si>
  <si>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</si>
  <si>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</si>
  <si>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</si>
  <si>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</si>
  <si>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</si>
  <si>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</si>
  <si>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</si>
  <si>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</si>
  <si>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</si>
  <si>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</si>
  <si>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</si>
  <si>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</si>
  <si>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</si>
  <si>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</si>
  <si>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</si>
  <si>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</si>
  <si>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</si>
  <si>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</si>
  <si>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</si>
  <si>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R.M.N°427-2015-PRODUCE,R.M.N°242-2016-PRODUCE,R.M.N°448-2016-PRODUCE</t>
  </si>
  <si>
    <t xml:space="preserve">        Fecha  : 30/12/2016</t>
  </si>
  <si>
    <t>S/M</t>
  </si>
  <si>
    <t>Callao, 02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</si>
</sst>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X31" sqref="X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37</v>
      </c>
      <c r="AN6" s="115"/>
      <c r="AO6" s="115"/>
      <c r="AP6" s="115"/>
      <c r="AQ6" s="115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5" t="s">
        <v>63</v>
      </c>
      <c r="AP8" s="115"/>
      <c r="AQ8" s="115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400</v>
      </c>
      <c r="D12" s="52">
        <v>226</v>
      </c>
      <c r="E12" s="52">
        <v>94</v>
      </c>
      <c r="F12" s="52">
        <v>1920.9999999999998</v>
      </c>
      <c r="G12" s="52">
        <v>0</v>
      </c>
      <c r="H12" s="52">
        <v>0</v>
      </c>
      <c r="I12" s="52">
        <v>8053</v>
      </c>
      <c r="J12" s="52">
        <v>3304</v>
      </c>
      <c r="K12" s="52">
        <v>1180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4492.2619999999997</v>
      </c>
      <c r="R12" s="52">
        <v>0</v>
      </c>
      <c r="S12" s="52">
        <v>4210</v>
      </c>
      <c r="T12" s="52">
        <v>0</v>
      </c>
      <c r="U12" s="52">
        <v>1905</v>
      </c>
      <c r="V12" s="52">
        <v>220</v>
      </c>
      <c r="W12" s="52">
        <v>3320</v>
      </c>
      <c r="X12" s="52">
        <v>0</v>
      </c>
      <c r="Y12" s="52">
        <v>5240.8674358308017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28895.129435830801</v>
      </c>
      <c r="AP12" s="53">
        <f>SUMIF($C$11:$AN$11,"I.Mad",C12:AN12)</f>
        <v>5671</v>
      </c>
      <c r="AQ12" s="53">
        <f>SUM(AO12:AP12)</f>
        <v>34566.129435830801</v>
      </c>
      <c r="AS12" s="27"/>
      <c r="AT12" s="61"/>
    </row>
    <row r="13" spans="2:48" ht="50.25" customHeight="1" x14ac:dyDescent="0.55000000000000004">
      <c r="B13" s="82" t="s">
        <v>19</v>
      </c>
      <c r="C13" s="54">
        <v>2</v>
      </c>
      <c r="D13" s="54">
        <v>6</v>
      </c>
      <c r="E13" s="54">
        <v>1</v>
      </c>
      <c r="F13" s="54">
        <v>42</v>
      </c>
      <c r="G13" s="54" t="s">
        <v>20</v>
      </c>
      <c r="H13" s="54" t="s">
        <v>20</v>
      </c>
      <c r="I13" s="54">
        <v>65</v>
      </c>
      <c r="J13" s="54">
        <v>75</v>
      </c>
      <c r="K13" s="54">
        <v>8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38</v>
      </c>
      <c r="R13" s="54" t="s">
        <v>20</v>
      </c>
      <c r="S13" s="54">
        <v>21</v>
      </c>
      <c r="T13" s="54" t="s">
        <v>20</v>
      </c>
      <c r="U13" s="54">
        <v>14</v>
      </c>
      <c r="V13" s="54">
        <v>4</v>
      </c>
      <c r="W13" s="54">
        <v>11</v>
      </c>
      <c r="X13" s="54" t="s">
        <v>20</v>
      </c>
      <c r="Y13" s="54">
        <v>24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184</v>
      </c>
      <c r="AP13" s="53">
        <f>SUMIF($C$11:$AN$11,"I.Mad",C13:AN13)</f>
        <v>127</v>
      </c>
      <c r="AQ13" s="53">
        <f>SUM(AO13:AP13)</f>
        <v>311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>
        <v>1</v>
      </c>
      <c r="D14" s="54">
        <v>2</v>
      </c>
      <c r="E14" s="54">
        <v>1</v>
      </c>
      <c r="F14" s="54">
        <v>9</v>
      </c>
      <c r="G14" s="54" t="s">
        <v>20</v>
      </c>
      <c r="H14" s="54" t="s">
        <v>20</v>
      </c>
      <c r="I14" s="54">
        <v>9</v>
      </c>
      <c r="J14" s="54" t="s">
        <v>64</v>
      </c>
      <c r="K14" s="54">
        <v>6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10</v>
      </c>
      <c r="R14" s="54" t="s">
        <v>20</v>
      </c>
      <c r="S14" s="54">
        <v>10</v>
      </c>
      <c r="T14" s="54" t="s">
        <v>20</v>
      </c>
      <c r="U14" s="54">
        <v>5</v>
      </c>
      <c r="V14" s="54">
        <v>1</v>
      </c>
      <c r="W14" s="54">
        <v>7</v>
      </c>
      <c r="X14" s="54" t="s">
        <v>20</v>
      </c>
      <c r="Y14" s="54">
        <v>8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57</v>
      </c>
      <c r="AP14" s="53">
        <f>SUMIF($C$11:$AN$11,"I.Mad",C14:AN14)</f>
        <v>12</v>
      </c>
      <c r="AQ14" s="53">
        <f>SUM(AO14:AP14)</f>
        <v>69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>
        <v>0.45248868778280532</v>
      </c>
      <c r="D15" s="54">
        <v>4.9457799835378919</v>
      </c>
      <c r="E15" s="54">
        <v>0</v>
      </c>
      <c r="F15" s="54">
        <v>4.0178420238171002</v>
      </c>
      <c r="G15" s="54" t="s">
        <v>20</v>
      </c>
      <c r="H15" s="54" t="s">
        <v>20</v>
      </c>
      <c r="I15" s="54">
        <v>3.83</v>
      </c>
      <c r="J15" s="54" t="s">
        <v>20</v>
      </c>
      <c r="K15" s="54">
        <v>1.17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9.0009914854118218</v>
      </c>
      <c r="R15" s="54" t="s">
        <v>20</v>
      </c>
      <c r="S15" s="54">
        <v>14.530720115015244</v>
      </c>
      <c r="T15" s="54" t="s">
        <v>20</v>
      </c>
      <c r="U15" s="54">
        <v>2.6134555215566539</v>
      </c>
      <c r="V15" s="54">
        <v>5.4347826086956523</v>
      </c>
      <c r="W15" s="54">
        <v>24.285436903329302</v>
      </c>
      <c r="X15" s="54" t="s">
        <v>20</v>
      </c>
      <c r="Y15" s="54">
        <v>21.661129233814641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>
        <v>14</v>
      </c>
      <c r="D16" s="59">
        <v>13.5</v>
      </c>
      <c r="E16" s="59">
        <v>14</v>
      </c>
      <c r="F16" s="59">
        <v>13.5</v>
      </c>
      <c r="G16" s="59" t="s">
        <v>20</v>
      </c>
      <c r="H16" s="59" t="s">
        <v>20</v>
      </c>
      <c r="I16" s="59">
        <v>13</v>
      </c>
      <c r="J16" s="59" t="s">
        <v>20</v>
      </c>
      <c r="K16" s="59">
        <v>13.5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13.5</v>
      </c>
      <c r="R16" s="59" t="s">
        <v>20</v>
      </c>
      <c r="S16" s="59">
        <v>13</v>
      </c>
      <c r="T16" s="59" t="s">
        <v>20</v>
      </c>
      <c r="U16" s="59">
        <v>13</v>
      </c>
      <c r="V16" s="59">
        <v>13</v>
      </c>
      <c r="W16" s="59">
        <v>12.5</v>
      </c>
      <c r="X16" s="59" t="s">
        <v>20</v>
      </c>
      <c r="Y16" s="59">
        <v>12.5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>
        <v>2.1800000000000002</v>
      </c>
      <c r="J24" s="56"/>
      <c r="K24" s="56">
        <v>0.59</v>
      </c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2.77</v>
      </c>
      <c r="AP24" s="53">
        <f>SUMIF($C$11:$AN$11,"I.Mad",C24:AN24)</f>
        <v>0</v>
      </c>
      <c r="AQ24" s="72">
        <f t="shared" ref="AQ24:AQ37" si="0">SUM(AO24:AP24)</f>
        <v>2.77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>
        <v>14.33</v>
      </c>
      <c r="J25" s="56"/>
      <c r="K25" s="56">
        <v>1.74</v>
      </c>
      <c r="L25" s="56"/>
      <c r="M25" s="56"/>
      <c r="N25" s="56"/>
      <c r="O25" s="56"/>
      <c r="P25" s="56"/>
      <c r="Q25" s="56">
        <v>2.7382901938550774</v>
      </c>
      <c r="R25" s="72"/>
      <c r="S25" s="72"/>
      <c r="T25" s="72"/>
      <c r="U25" s="72"/>
      <c r="V25" s="72"/>
      <c r="W25" s="72"/>
      <c r="X25" s="72"/>
      <c r="Y25" s="72">
        <v>22.397564169197558</v>
      </c>
      <c r="Z25" s="110"/>
      <c r="AA25" s="72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41.205854363052637</v>
      </c>
      <c r="AP25" s="53">
        <f t="shared" ref="AP25:AP37" si="2">SUMIF($C$11:$AN$11,"I.Mad",C25:AN25)</f>
        <v>0</v>
      </c>
      <c r="AQ25" s="72">
        <f>SUM(AO25:AP25)</f>
        <v>41.205854363052637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72"/>
      <c r="K27" s="56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72"/>
      <c r="K28" s="5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72"/>
      <c r="J29" s="72"/>
      <c r="K29" s="5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09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56">
        <v>2.048</v>
      </c>
      <c r="J30" s="72"/>
      <c r="K30" s="5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0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2.048</v>
      </c>
      <c r="AP30" s="53">
        <f t="shared" si="2"/>
        <v>0</v>
      </c>
      <c r="AQ30" s="56">
        <f t="shared" si="0"/>
        <v>2.048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400</v>
      </c>
      <c r="D38" s="56">
        <f t="shared" si="3"/>
        <v>226</v>
      </c>
      <c r="E38" s="56">
        <f t="shared" si="3"/>
        <v>94</v>
      </c>
      <c r="F38" s="56">
        <f t="shared" si="3"/>
        <v>1920.9999999999998</v>
      </c>
      <c r="G38" s="56">
        <f t="shared" si="3"/>
        <v>0</v>
      </c>
      <c r="H38" s="56">
        <f t="shared" si="3"/>
        <v>0</v>
      </c>
      <c r="I38" s="56">
        <f t="shared" si="3"/>
        <v>8071.558</v>
      </c>
      <c r="J38" s="56">
        <f t="shared" si="3"/>
        <v>3304</v>
      </c>
      <c r="K38" s="56">
        <f t="shared" si="3"/>
        <v>1182.33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4495.0002901938551</v>
      </c>
      <c r="R38" s="56">
        <f t="shared" si="3"/>
        <v>0</v>
      </c>
      <c r="S38" s="56">
        <f t="shared" si="3"/>
        <v>4210</v>
      </c>
      <c r="T38" s="56">
        <f t="shared" si="3"/>
        <v>0</v>
      </c>
      <c r="U38" s="56">
        <f t="shared" si="3"/>
        <v>1905</v>
      </c>
      <c r="V38" s="56">
        <f t="shared" si="3"/>
        <v>220</v>
      </c>
      <c r="W38" s="56">
        <f t="shared" si="3"/>
        <v>3320</v>
      </c>
      <c r="X38" s="56">
        <f t="shared" si="3"/>
        <v>0</v>
      </c>
      <c r="Y38" s="56">
        <f t="shared" si="3"/>
        <v>5263.2649999999994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28941.153290193852</v>
      </c>
      <c r="AP38" s="56">
        <f>SUM(AP12,AP18,AP24:AP37)</f>
        <v>5671</v>
      </c>
      <c r="AQ38" s="56">
        <f>SUM(AO38:AP38)</f>
        <v>34612.153290193848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17.100000000000001</v>
      </c>
      <c r="H39" s="58"/>
      <c r="I39" s="91"/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15.4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64"/>
      <c r="J43" s="30"/>
      <c r="K43" s="1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65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65"/>
      <c r="J44" s="30"/>
      <c r="K44" s="37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97"/>
      <c r="J45" s="98"/>
      <c r="K45" s="99"/>
      <c r="L45" s="10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8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2017-01-02T16:15:09Z</dcterms:modified>
</cp:coreProperties>
</file>