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BA595FBA-89B6-46E9-B0D3-DFFDB0844E81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<sst xmlns="http://schemas.openxmlformats.org/spreadsheetml/2006/main" count="353" uniqueCount="69">
  <si>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</si>
  <si>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</si>
  <si>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</si>
  <si>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</si>
  <si>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</si>
  <si>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</si>
  <si>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</si>
  <si>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</si>
  <si>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</si>
  <si>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</si>
  <si>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</si>
  <si>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</si>
  <si>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</si>
  <si>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</si>
  <si>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</si>
  <si>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</si>
  <si>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</si>
  <si>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</si>
  <si>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</si>
  <si>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</si>
  <si>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</si>
  <si>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</si>
  <si>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</si>
  <si>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</si>
  <si>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</si>
  <si>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</si>
  <si>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</si>
  <si>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</si>
  <si>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</si>
  <si>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</si>
  <si>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</si>
  <si>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</si>
  <si>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</si>
  <si>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</si>
  <si>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</si>
  <si>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</si>
  <si>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</si>
  <si>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</si>
  <si>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</si>
  <si>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</si>
  <si>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</si>
  <si>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</si>
  <si>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</si>
  <si>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</si>
  <si>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</si>
  <si>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</si>
  <si>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</si>
  <si>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</si>
  <si>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</si>
  <si>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</si>
  <si>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</si>
  <si>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</si>
  <si>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</si>
  <si>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</si>
  <si>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</si>
  <si>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</si>
  <si>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</si>
  <si>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</si>
  <si>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</si>
  <si>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</si>
  <si>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</si>
  <si>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</si>
  <si>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</si>
  <si>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</si>
  <si>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</si>
  <si>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Sr. Eduardo Mora Asnaran</t>
  </si>
  <si>
    <t>SM</t>
  </si>
  <si>
    <t xml:space="preserve">        Fecha  : 30/11/2022</t>
  </si>
  <si>
    <t>Callao, 01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</si>
</sst>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L25" sqref="L2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2157</v>
      </c>
      <c r="G12" s="30">
        <v>7060.57</v>
      </c>
      <c r="H12" s="30">
        <v>782.73</v>
      </c>
      <c r="I12" s="30">
        <v>6725.1550000000016</v>
      </c>
      <c r="J12" s="30">
        <v>4861.1849999999995</v>
      </c>
      <c r="K12" s="30">
        <v>631.41499999999996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1040</v>
      </c>
      <c r="R12" s="30">
        <v>0</v>
      </c>
      <c r="S12" s="30">
        <v>1322.0250000000001</v>
      </c>
      <c r="T12" s="30">
        <v>0</v>
      </c>
      <c r="U12" s="30">
        <v>1670</v>
      </c>
      <c r="V12" s="30">
        <v>85</v>
      </c>
      <c r="W12" s="30">
        <v>5355</v>
      </c>
      <c r="X12" s="30">
        <v>375</v>
      </c>
      <c r="Y12" s="30">
        <v>8103.87</v>
      </c>
      <c r="Z12" s="30">
        <v>1594.42</v>
      </c>
      <c r="AA12" s="30">
        <v>2210.0469358478022</v>
      </c>
      <c r="AB12" s="30">
        <v>0</v>
      </c>
      <c r="AC12" s="30">
        <v>1319.2950000000001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35437.376935847802</v>
      </c>
      <c r="AP12" s="30">
        <f>SUMIF($C$11:$AN$11,"I.Mad",C12:AN12)</f>
        <v>9855.3349999999991</v>
      </c>
      <c r="AQ12" s="30">
        <f>SUM(AO12:AP12)</f>
        <v>45292.711935847801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>
        <v>31</v>
      </c>
      <c r="G13" s="30">
        <v>39</v>
      </c>
      <c r="H13" s="30">
        <v>22</v>
      </c>
      <c r="I13" s="30">
        <v>53</v>
      </c>
      <c r="J13" s="30">
        <v>172</v>
      </c>
      <c r="K13" s="30">
        <v>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4</v>
      </c>
      <c r="R13" s="30" t="s">
        <v>33</v>
      </c>
      <c r="S13" s="30">
        <v>7</v>
      </c>
      <c r="T13" s="30" t="s">
        <v>33</v>
      </c>
      <c r="U13" s="30">
        <v>9</v>
      </c>
      <c r="V13" s="30">
        <v>1</v>
      </c>
      <c r="W13" s="30">
        <v>32</v>
      </c>
      <c r="X13" s="30">
        <v>4</v>
      </c>
      <c r="Y13" s="30">
        <v>55</v>
      </c>
      <c r="Z13" s="30">
        <v>23</v>
      </c>
      <c r="AA13" s="30">
        <v>9</v>
      </c>
      <c r="AB13" s="30" t="s">
        <v>33</v>
      </c>
      <c r="AC13" s="30">
        <v>7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218</v>
      </c>
      <c r="AP13" s="30">
        <f>SUMIF($C$11:$AN$11,"I.Mad",C13:AN13)</f>
        <v>253</v>
      </c>
      <c r="AQ13" s="30">
        <f>SUM(AO13:AP13)</f>
        <v>471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>
        <v>9</v>
      </c>
      <c r="G14" s="30">
        <v>10</v>
      </c>
      <c r="H14" s="30">
        <v>3</v>
      </c>
      <c r="I14" s="30">
        <v>6</v>
      </c>
      <c r="J14" s="30">
        <v>22</v>
      </c>
      <c r="K14" s="30" t="s">
        <v>66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3</v>
      </c>
      <c r="R14" s="30" t="s">
        <v>33</v>
      </c>
      <c r="S14" s="30">
        <v>5</v>
      </c>
      <c r="T14" s="30" t="s">
        <v>33</v>
      </c>
      <c r="U14" s="30">
        <v>6</v>
      </c>
      <c r="V14" s="30">
        <v>1</v>
      </c>
      <c r="W14" s="30">
        <v>5</v>
      </c>
      <c r="X14" s="30">
        <v>3</v>
      </c>
      <c r="Y14" s="30">
        <v>11</v>
      </c>
      <c r="Z14" s="30">
        <v>4</v>
      </c>
      <c r="AA14" s="30">
        <v>3</v>
      </c>
      <c r="AB14" s="30" t="s">
        <v>33</v>
      </c>
      <c r="AC14" s="30">
        <v>4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53</v>
      </c>
      <c r="AP14" s="30">
        <f>SUMIF($C$11:$AN$11,"I.Mad",C14:AN14)</f>
        <v>42</v>
      </c>
      <c r="AQ14" s="30">
        <f>SUM(AO14:AP14)</f>
        <v>95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>
        <v>4.3928129896625734</v>
      </c>
      <c r="G15" s="30">
        <v>43.884632443708242</v>
      </c>
      <c r="H15" s="30">
        <v>45.006547264944821</v>
      </c>
      <c r="I15" s="30">
        <v>16.746034996541738</v>
      </c>
      <c r="J15" s="30">
        <v>5.3917182268690684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6.6641381005626918</v>
      </c>
      <c r="R15" s="30" t="s">
        <v>33</v>
      </c>
      <c r="S15" s="30">
        <v>6.2335226955129537</v>
      </c>
      <c r="T15" s="30" t="s">
        <v>33</v>
      </c>
      <c r="U15" s="30">
        <v>5.294480264705566</v>
      </c>
      <c r="V15" s="30">
        <v>5.4421768707482983</v>
      </c>
      <c r="W15" s="30">
        <v>10.182751681803666</v>
      </c>
      <c r="X15" s="30">
        <v>14.783170277021762</v>
      </c>
      <c r="Y15" s="30">
        <v>3.7118249346573768</v>
      </c>
      <c r="Z15" s="30">
        <v>18.465083910692233</v>
      </c>
      <c r="AA15" s="30">
        <v>5.4477088162070899</v>
      </c>
      <c r="AB15" s="30" t="s">
        <v>33</v>
      </c>
      <c r="AC15" s="30">
        <v>9.7695299446559645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>
        <v>12.5</v>
      </c>
      <c r="G16" s="36">
        <v>12</v>
      </c>
      <c r="H16" s="36">
        <v>12</v>
      </c>
      <c r="I16" s="36">
        <v>12</v>
      </c>
      <c r="J16" s="36">
        <v>12.5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12.5</v>
      </c>
      <c r="R16" s="36" t="s">
        <v>33</v>
      </c>
      <c r="S16" s="36">
        <v>12.5</v>
      </c>
      <c r="T16" s="36" t="s">
        <v>33</v>
      </c>
      <c r="U16" s="36">
        <v>12.5</v>
      </c>
      <c r="V16" s="36">
        <v>12</v>
      </c>
      <c r="W16" s="36">
        <v>12.5</v>
      </c>
      <c r="X16" s="36">
        <v>12</v>
      </c>
      <c r="Y16" s="36">
        <v>13</v>
      </c>
      <c r="Z16" s="36">
        <v>12</v>
      </c>
      <c r="AA16" s="36">
        <v>12.5</v>
      </c>
      <c r="AB16" s="36" t="s">
        <v>33</v>
      </c>
      <c r="AC16" s="36">
        <v>12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6">
        <v>0.3</v>
      </c>
      <c r="Y30" s="30"/>
      <c r="Z30" s="30"/>
      <c r="AA30" s="30">
        <v>6.4880641521979054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6.4880641521979054</v>
      </c>
      <c r="AP30" s="30">
        <f t="shared" si="1"/>
        <v>0.3</v>
      </c>
      <c r="AQ30" s="42">
        <f t="shared" si="2"/>
        <v>6.7880641521979053</v>
      </c>
      <c r="AT30" s="34"/>
      <c r="AU30" s="34"/>
      <c r="AV30" s="34"/>
    </row>
    <row r="31" spans="2:48" ht="50.25" customHeight="1" x14ac:dyDescent="0.55000000000000004">
      <c r="B31" s="33" t="s">
        <v>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63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2157</v>
      </c>
      <c r="G41" s="42">
        <f t="shared" si="3"/>
        <v>7060.57</v>
      </c>
      <c r="H41" s="42">
        <f t="shared" si="3"/>
        <v>782.73</v>
      </c>
      <c r="I41" s="42">
        <f t="shared" si="3"/>
        <v>6725.1550000000016</v>
      </c>
      <c r="J41" s="42">
        <f t="shared" si="3"/>
        <v>4861.1849999999995</v>
      </c>
      <c r="K41" s="42">
        <f t="shared" si="3"/>
        <v>631.41499999999996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1040</v>
      </c>
      <c r="R41" s="42">
        <f t="shared" si="3"/>
        <v>0</v>
      </c>
      <c r="S41" s="42">
        <f t="shared" si="3"/>
        <v>1322.0250000000001</v>
      </c>
      <c r="T41" s="42">
        <f t="shared" si="3"/>
        <v>0</v>
      </c>
      <c r="U41" s="42">
        <f t="shared" si="3"/>
        <v>1670</v>
      </c>
      <c r="V41" s="42">
        <f t="shared" si="3"/>
        <v>85</v>
      </c>
      <c r="W41" s="42">
        <f t="shared" si="3"/>
        <v>5355</v>
      </c>
      <c r="X41" s="42">
        <f t="shared" si="3"/>
        <v>375.3</v>
      </c>
      <c r="Y41" s="42">
        <f t="shared" si="3"/>
        <v>8103.87</v>
      </c>
      <c r="Z41" s="42">
        <f t="shared" si="3"/>
        <v>1594.42</v>
      </c>
      <c r="AA41" s="42">
        <f t="shared" si="3"/>
        <v>2216.5349999999999</v>
      </c>
      <c r="AB41" s="42">
        <f t="shared" si="3"/>
        <v>0</v>
      </c>
      <c r="AC41" s="42">
        <f t="shared" si="3"/>
        <v>1319.2950000000001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35443.864999999998</v>
      </c>
      <c r="AP41" s="42">
        <f>SUM(AP12,AP18,AP24:AP37)</f>
        <v>9855.6349999999984</v>
      </c>
      <c r="AQ41" s="42">
        <f t="shared" si="2"/>
        <v>45299.5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2022-12-01T18:50:13Z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