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<sst xmlns="http://schemas.openxmlformats.org/spreadsheetml/2006/main" count="393" uniqueCount="69">
  <si>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</si>
  <si>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</si>
  <si>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</si>
  <si>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</si>
  <si>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</si>
  <si>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</si>
  <si>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</si>
  <si>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</si>
  <si>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</si>
  <si>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</si>
  <si>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</si>
  <si>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</si>
  <si>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</si>
  <si>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</si>
  <si>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</si>
  <si>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</si>
  <si>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</si>
  <si>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</si>
  <si>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</si>
  <si>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</si>
  <si>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</si>
  <si>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</si>
  <si>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</si>
  <si>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</si>
  <si>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</si>
  <si>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</si>
  <si>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</si>
  <si>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</si>
  <si>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</si>
  <si>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</si>
  <si>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</si>
  <si>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</si>
  <si>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</si>
  <si>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</si>
  <si>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</si>
  <si>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</si>
  <si>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</si>
  <si>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</si>
  <si>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</si>
  <si>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</si>
  <si>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</si>
  <si>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</si>
  <si>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</si>
  <si>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</si>
  <si>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</si>
  <si>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</si>
  <si>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</si>
  <si>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</si>
  <si>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</si>
  <si>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</si>
  <si>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</si>
  <si>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</si>
  <si>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</si>
  <si>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</si>
  <si>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</si>
  <si>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</si>
  <si>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</si>
  <si>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</si>
  <si>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</si>
  <si>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</si>
  <si>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</si>
  <si>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</si>
  <si>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</si>
  <si>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</si>
  <si>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</si>
  <si>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</si>
  <si>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 xml:space="preserve">        Fecha  : 30/06/2022</t>
  </si>
  <si>
    <t>Callao, 01 de julio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</si>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</sst>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G42" sqref="G4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1196.73</v>
      </c>
      <c r="J12" s="30">
        <v>2666.29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270</v>
      </c>
      <c r="V12" s="30">
        <v>95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1351.99</v>
      </c>
      <c r="AN12" s="30">
        <v>29.965</v>
      </c>
      <c r="AO12" s="30">
        <f>SUMIF($C$11:$AN$11,"Ind",C12:AN12)</f>
        <v>2818.7200000000003</v>
      </c>
      <c r="AP12" s="30">
        <f>SUMIF($C$11:$AN$11,"I.Mad",C12:AN12)</f>
        <v>2791.2550000000001</v>
      </c>
      <c r="AQ12" s="30">
        <f>SUM(AO12:AP12)</f>
        <v>5609.9750000000004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10</v>
      </c>
      <c r="J13" s="30">
        <v>31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>
        <v>2</v>
      </c>
      <c r="V13" s="30">
        <v>1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11</v>
      </c>
      <c r="AN13" s="30">
        <v>1</v>
      </c>
      <c r="AO13" s="30">
        <f>SUMIF($C$11:$AN$11,"Ind*",C13:AN13)</f>
        <v>23</v>
      </c>
      <c r="AP13" s="30">
        <f>SUMIF($C$11:$AN$11,"I.Mad",C13:AN13)</f>
        <v>33</v>
      </c>
      <c r="AQ13" s="30">
        <f>SUM(AO13:AP13)</f>
        <v>56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2</v>
      </c>
      <c r="J14" s="30">
        <v>16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>
        <v>2</v>
      </c>
      <c r="V14" s="30">
        <v>1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5</v>
      </c>
      <c r="AN14" s="30" t="s">
        <v>68</v>
      </c>
      <c r="AO14" s="30">
        <f>SUMIF($C$11:$AN$11,"Ind*",C14:AN14)</f>
        <v>9</v>
      </c>
      <c r="AP14" s="30">
        <f>SUMIF($C$11:$AN$11,"I.Mad",C14:AN14)</f>
        <v>17</v>
      </c>
      <c r="AQ14" s="30">
        <f>SUM(AO14:AP14)</f>
        <v>26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39.727195417204669</v>
      </c>
      <c r="J15" s="30">
        <v>54.014722682265294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>
        <v>33.608846049859373</v>
      </c>
      <c r="V15" s="30">
        <v>35.35911602209945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17.69928319109744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11</v>
      </c>
      <c r="J16" s="36">
        <v>11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>
        <v>12.5</v>
      </c>
      <c r="V16" s="36">
        <v>12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>
        <v>0.67</v>
      </c>
      <c r="J25" s="45">
        <v>0.49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0.67</v>
      </c>
      <c r="AP25" s="30">
        <f t="shared" si="1"/>
        <v>0.49</v>
      </c>
      <c r="AQ25" s="42">
        <f t="shared" si="2"/>
        <v>1.1600000000000001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1197.4000000000001</v>
      </c>
      <c r="J41" s="42">
        <f t="shared" si="3"/>
        <v>2666.7799999999997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270</v>
      </c>
      <c r="V41" s="42">
        <f t="shared" si="3"/>
        <v>95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1351.99</v>
      </c>
      <c r="AN41" s="42">
        <f t="shared" si="3"/>
        <v>29.965</v>
      </c>
      <c r="AO41" s="42">
        <f>SUM(AO12,AO18,AO24:AO37)</f>
        <v>2819.3900000000003</v>
      </c>
      <c r="AP41" s="42">
        <f>SUM(AP12,AP18,AP24:AP37)</f>
        <v>2791.7449999999999</v>
      </c>
      <c r="AQ41" s="42">
        <f t="shared" si="2"/>
        <v>5611.1350000000002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15.2</v>
      </c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2022-07-01T18:23:56Z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