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<sst xmlns="http://schemas.openxmlformats.org/spreadsheetml/2006/main" count="374" uniqueCount="69">
  <si>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</si>
  <si>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</si>
  <si>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</si>
  <si>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</si>
  <si>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</si>
  <si>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</si>
  <si>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</si>
  <si>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</si>
  <si>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</si>
  <si>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</si>
  <si>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</si>
  <si>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</si>
  <si>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</si>
  <si>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</si>
  <si>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</si>
  <si>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</si>
  <si>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</si>
  <si>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</si>
  <si>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</si>
  <si>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</si>
  <si>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</si>
  <si>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</si>
  <si>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</si>
  <si>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</si>
  <si>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</si>
  <si>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</si>
  <si>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</si>
  <si>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</si>
  <si>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</si>
  <si>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</si>
  <si>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</si>
  <si>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</si>
  <si>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</si>
  <si>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</si>
  <si>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</si>
  <si>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</si>
  <si>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</si>
  <si>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</si>
  <si>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</si>
  <si>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</si>
  <si>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</si>
  <si>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</si>
  <si>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</si>
  <si>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</si>
  <si>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</si>
  <si>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</si>
  <si>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</si>
  <si>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</si>
  <si>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</si>
  <si>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</si>
  <si>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</si>
  <si>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</si>
  <si>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</si>
  <si>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</si>
  <si>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</si>
  <si>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</si>
  <si>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</si>
  <si>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</si>
  <si>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</si>
  <si>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</si>
  <si>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</si>
  <si>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</si>
  <si>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</si>
  <si>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</si>
  <si>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</si>
  <si>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</si>
  <si>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</si>
  <si>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>Callao,30 de mayo del 2024</t>
  </si>
  <si>
    <t xml:space="preserve">        Fecha  : 30/05/2024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</si>
</sst>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N1" zoomScale="22" zoomScaleNormal="22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68</v>
      </c>
      <c r="AP8" s="56"/>
      <c r="AQ8" s="56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2202.605</v>
      </c>
      <c r="F12" s="24">
        <v>0</v>
      </c>
      <c r="G12" s="24">
        <v>8792.8449999999993</v>
      </c>
      <c r="H12" s="24">
        <v>289.125</v>
      </c>
      <c r="I12" s="24">
        <v>10451.155000000001</v>
      </c>
      <c r="J12" s="24">
        <v>340.20499999999998</v>
      </c>
      <c r="K12" s="24">
        <v>993.08500000000004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862.19500000000005</v>
      </c>
      <c r="R12" s="24">
        <v>0</v>
      </c>
      <c r="S12" s="24">
        <v>0</v>
      </c>
      <c r="T12" s="24">
        <v>0</v>
      </c>
      <c r="U12" s="24">
        <v>17.97</v>
      </c>
      <c r="V12" s="24">
        <v>806.14</v>
      </c>
      <c r="W12" s="24">
        <v>0</v>
      </c>
      <c r="X12" s="24">
        <v>0</v>
      </c>
      <c r="Y12" s="24">
        <v>4454.4799999999996</v>
      </c>
      <c r="Z12" s="24">
        <v>0</v>
      </c>
      <c r="AA12" s="24">
        <v>1489.04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516.19000000000005</v>
      </c>
      <c r="AN12" s="24">
        <v>222.495</v>
      </c>
      <c r="AO12" s="24">
        <f>SUMIF($C$11:$AN$11,"Ind",C12:AN12)</f>
        <v>29779.564999999999</v>
      </c>
      <c r="AP12" s="24">
        <f>SUMIF($C$11:$AN$11,"I.Mad",C12:AN12)</f>
        <v>1657.9649999999997</v>
      </c>
      <c r="AQ12" s="24">
        <f>SUM(AO12:AP12)</f>
        <v>31437.53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11</v>
      </c>
      <c r="F13" s="24" t="s">
        <v>33</v>
      </c>
      <c r="G13" s="24">
        <v>34</v>
      </c>
      <c r="H13" s="24">
        <v>7</v>
      </c>
      <c r="I13" s="24">
        <v>56</v>
      </c>
      <c r="J13" s="24">
        <v>5</v>
      </c>
      <c r="K13" s="24">
        <v>6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5</v>
      </c>
      <c r="R13" s="24" t="s">
        <v>33</v>
      </c>
      <c r="S13" s="24" t="s">
        <v>33</v>
      </c>
      <c r="T13" s="24" t="s">
        <v>33</v>
      </c>
      <c r="U13" s="24">
        <v>1</v>
      </c>
      <c r="V13" s="24">
        <v>9</v>
      </c>
      <c r="W13" s="24" t="s">
        <v>33</v>
      </c>
      <c r="X13" s="24" t="s">
        <v>33</v>
      </c>
      <c r="Y13" s="24">
        <v>23</v>
      </c>
      <c r="Z13" s="24" t="s">
        <v>33</v>
      </c>
      <c r="AA13" s="24">
        <v>7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7</v>
      </c>
      <c r="AN13" s="24">
        <v>4</v>
      </c>
      <c r="AO13" s="24">
        <f>SUMIF($C$11:$AN$11,"Ind*",C13:AN13)</f>
        <v>150</v>
      </c>
      <c r="AP13" s="24">
        <f>SUMIF($C$11:$AN$11,"I.Mad",C13:AN13)</f>
        <v>25</v>
      </c>
      <c r="AQ13" s="24">
        <f>SUM(AO13:AP13)</f>
        <v>175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4</v>
      </c>
      <c r="F14" s="24" t="s">
        <v>33</v>
      </c>
      <c r="G14" s="24">
        <v>10</v>
      </c>
      <c r="H14" s="24" t="s">
        <v>64</v>
      </c>
      <c r="I14" s="24">
        <v>13</v>
      </c>
      <c r="J14" s="24">
        <v>2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3</v>
      </c>
      <c r="R14" s="24" t="s">
        <v>33</v>
      </c>
      <c r="S14" s="24" t="s">
        <v>33</v>
      </c>
      <c r="T14" s="24" t="s">
        <v>33</v>
      </c>
      <c r="U14" s="24" t="s">
        <v>64</v>
      </c>
      <c r="V14" s="24">
        <v>4</v>
      </c>
      <c r="W14" s="24" t="s">
        <v>33</v>
      </c>
      <c r="X14" s="24" t="s">
        <v>33</v>
      </c>
      <c r="Y14" s="24" t="s">
        <v>64</v>
      </c>
      <c r="Z14" s="24" t="s">
        <v>33</v>
      </c>
      <c r="AA14" s="24">
        <v>2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2</v>
      </c>
      <c r="AN14" s="24">
        <v>2</v>
      </c>
      <c r="AO14" s="24">
        <f>SUMIF($C$11:$AN$11,"Ind*",C14:AN14)</f>
        <v>34</v>
      </c>
      <c r="AP14" s="24">
        <f>SUMIF($C$11:$AN$11,"I.Mad",C14:AN14)</f>
        <v>8</v>
      </c>
      <c r="AQ14" s="24">
        <f>SUM(AO14:AP14)</f>
        <v>42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3.4616552153351798</v>
      </c>
      <c r="F15" s="24" t="s">
        <v>33</v>
      </c>
      <c r="G15" s="24">
        <v>8.3044565340022594</v>
      </c>
      <c r="H15" s="24" t="s">
        <v>33</v>
      </c>
      <c r="I15" s="24">
        <v>17.132758422227301</v>
      </c>
      <c r="J15" s="24">
        <v>29.604036551226201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10.4810524747037</v>
      </c>
      <c r="R15" s="24" t="s">
        <v>33</v>
      </c>
      <c r="S15" s="24" t="s">
        <v>33</v>
      </c>
      <c r="T15" s="24" t="s">
        <v>33</v>
      </c>
      <c r="U15" s="24" t="s">
        <v>33</v>
      </c>
      <c r="V15" s="24">
        <v>59.000789938871897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>
        <v>65.105605834448099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59.969688299631841</v>
      </c>
      <c r="AN15" s="24">
        <v>60.43557396716659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 t="s">
        <v>33</v>
      </c>
      <c r="G16" s="27">
        <v>13</v>
      </c>
      <c r="H16" s="27" t="s">
        <v>33</v>
      </c>
      <c r="I16" s="27">
        <v>13</v>
      </c>
      <c r="J16" s="27">
        <v>12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>
        <v>11.5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>
        <v>11.5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11.5</v>
      </c>
      <c r="AN16" s="27">
        <v>11.5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>
        <v>0.65375000000000005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>
        <v>0.29554999999999998</v>
      </c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0.94930000000000003</v>
      </c>
      <c r="AP30" s="24">
        <f t="shared" si="1"/>
        <v>0</v>
      </c>
      <c r="AQ30" s="32">
        <f t="shared" si="2"/>
        <v>0.94930000000000003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2202.605</v>
      </c>
      <c r="F41" s="32">
        <f t="shared" si="3"/>
        <v>0</v>
      </c>
      <c r="G41" s="32">
        <f t="shared" si="3"/>
        <v>8792.8449999999993</v>
      </c>
      <c r="H41" s="32">
        <f>+SUM(H24:H40,H18,H12)</f>
        <v>289.125</v>
      </c>
      <c r="I41" s="32">
        <f>+SUM(I24:I40,I18,I12)</f>
        <v>10451.80875</v>
      </c>
      <c r="J41" s="32">
        <f t="shared" si="3"/>
        <v>340.20499999999998</v>
      </c>
      <c r="K41" s="32">
        <f t="shared" si="3"/>
        <v>993.08500000000004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862.19500000000005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17.97</v>
      </c>
      <c r="V41" s="32">
        <f t="shared" si="3"/>
        <v>806.14</v>
      </c>
      <c r="W41" s="32">
        <f t="shared" si="3"/>
        <v>0</v>
      </c>
      <c r="X41" s="32">
        <f t="shared" si="3"/>
        <v>0</v>
      </c>
      <c r="Y41" s="32">
        <f t="shared" si="3"/>
        <v>4454.4799999999996</v>
      </c>
      <c r="Z41" s="32">
        <f t="shared" si="3"/>
        <v>0</v>
      </c>
      <c r="AA41" s="32">
        <f>+SUM(AA24:AA40,AA18,C12)</f>
        <v>0.29554999999999998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516.19000000000005</v>
      </c>
      <c r="AN41" s="32">
        <f>+SUM(AN24:AN40,AN18,AN12)</f>
        <v>222.495</v>
      </c>
      <c r="AO41" s="32">
        <f>SUM(AO12,AO18,AO24:AO37)</f>
        <v>29780.514299999999</v>
      </c>
      <c r="AP41" s="32">
        <f>SUM(AP12,AP18,AP24:AP37)</f>
        <v>1657.9649999999997</v>
      </c>
      <c r="AQ41" s="32">
        <f t="shared" si="2"/>
        <v>31438.479299999999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2024-06-03T20:24:57Z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