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endiente\Reportes Pesqueros\"/>
    </mc:Choice>
  </mc:AlternateContent>
  <bookViews>
    <workbookView showHorizontalScroll="0" showVerticalScroll="0" showSheetTabs="0" xWindow="0" yWindow="0" windowWidth="28800" windowHeight="1243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P14" i="5" l="1"/>
  <c r="AO14" i="5"/>
  <c r="AP13" i="5"/>
  <c r="AO13" i="5"/>
  <c r="AP12" i="5"/>
  <c r="AO12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7" i="5" l="1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<sst xmlns="http://schemas.openxmlformats.org/spreadsheetml/2006/main" count="353" uniqueCount="69">
  <si>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</si>
  <si>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</si>
  <si>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</si>
  <si>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</si>
  <si>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</si>
  <si>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</si>
  <si>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</si>
  <si>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</si>
  <si>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</si>
  <si>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</si>
  <si>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</si>
  <si>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</si>
  <si>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</si>
  <si>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</si>
  <si>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</si>
  <si>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</si>
  <si>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</si>
  <si>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</si>
  <si>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</si>
  <si>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</si>
  <si>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</si>
  <si>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</si>
  <si>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</si>
  <si>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</si>
  <si>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</si>
  <si>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</si>
  <si>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</si>
  <si>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</si>
  <si>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</si>
  <si>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</si>
  <si>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</si>
  <si>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</si>
  <si>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</si>
  <si>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</si>
  <si>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</si>
  <si>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</si>
  <si>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</si>
  <si>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</si>
  <si>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</si>
  <si>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</si>
  <si>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</si>
  <si>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</si>
  <si>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</si>
  <si>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</si>
  <si>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</si>
  <si>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</si>
  <si>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</si>
  <si>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</si>
  <si>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</si>
  <si>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</si>
  <si>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</si>
  <si>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</si>
  <si>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</si>
  <si>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</si>
  <si>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</si>
  <si>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</si>
  <si>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PEJERREY</t>
  </si>
  <si>
    <t>GCQ/jsr/due</t>
  </si>
  <si>
    <t>R.M.N°010-2017-PRODUCE, R.M.N°099-2017-PRODUCE,  R.M.N°173-2017-PRODUCE</t>
  </si>
  <si>
    <t>PAMPANITO</t>
  </si>
  <si>
    <t>MOJARRILLA</t>
  </si>
  <si>
    <t>CHIRI</t>
  </si>
  <si>
    <t xml:space="preserve">           Atención: Sr. Pedro Olaechea Álvarez-Calderón</t>
  </si>
  <si>
    <t xml:space="preserve">        Fecha  : 30/05/2017</t>
  </si>
  <si>
    <t>Callao, 31 de mayo del 2017</t>
  </si>
  <si>
    <t>14.0 y 11.0</t>
  </si>
  <si>
    <t>S/M</t>
  </si>
  <si>
    <t>13.0 y 12.0</t>
  </si>
  <si>
    <t>14.5 y 12.0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</si>
</sst>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6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0" fillId="0" borderId="1" xfId="0" applyBorder="1"/>
    <xf numFmtId="0" fontId="35" fillId="0" borderId="0" xfId="0" applyFont="1" applyBorder="1" applyAlignment="1"/>
    <xf numFmtId="167" fontId="35" fillId="0" borderId="0" xfId="0" applyNumberFormat="1" applyFont="1" applyBorder="1" applyAlignment="1"/>
    <xf numFmtId="2" fontId="18" fillId="0" borderId="5" xfId="0" applyNumberFormat="1" applyFont="1" applyBorder="1" applyAlignment="1">
      <alignment horizontal="center"/>
    </xf>
    <xf numFmtId="0" fontId="34" fillId="0" borderId="2" xfId="0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A7" zoomScale="24" zoomScaleNormal="24" workbookViewId="0">
      <selection activeCell="U16" sqref="U1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6" width="26.42578125" style="2" customWidth="1"/>
    <col min="7" max="7" width="26.140625" style="2" customWidth="1"/>
    <col min="8" max="8" width="32.5703125" style="2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33.28515625" style="2" customWidth="1"/>
    <col min="26" max="26" width="31.140625" style="2" customWidth="1"/>
    <col min="27" max="27" width="36.7109375" style="2" customWidth="1"/>
    <col min="28" max="28" width="30.28515625" style="2" customWidth="1"/>
    <col min="29" max="29" width="32" style="2" customWidth="1"/>
    <col min="30" max="30" width="29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21" t="s">
        <v>62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8" ht="35.25" x14ac:dyDescent="0.5">
      <c r="B5" s="121" t="s">
        <v>40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22" t="s">
        <v>37</v>
      </c>
      <c r="AN6" s="122"/>
      <c r="AO6" s="122"/>
      <c r="AP6" s="122"/>
      <c r="AQ6" s="122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23"/>
      <c r="AP7" s="123"/>
      <c r="AQ7" s="123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22" t="s">
        <v>63</v>
      </c>
      <c r="AP8" s="122"/>
      <c r="AQ8" s="122"/>
    </row>
    <row r="9" spans="2:48" ht="21.75" customHeight="1" x14ac:dyDescent="0.4">
      <c r="B9" s="14" t="s">
        <v>2</v>
      </c>
      <c r="C9" s="11" t="s">
        <v>58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6" t="s">
        <v>4</v>
      </c>
      <c r="D10" s="115"/>
      <c r="E10" s="116" t="s">
        <v>5</v>
      </c>
      <c r="F10" s="115"/>
      <c r="G10" s="117" t="s">
        <v>6</v>
      </c>
      <c r="H10" s="118"/>
      <c r="I10" s="120" t="s">
        <v>45</v>
      </c>
      <c r="J10" s="120"/>
      <c r="K10" s="120" t="s">
        <v>7</v>
      </c>
      <c r="L10" s="120"/>
      <c r="M10" s="116" t="s">
        <v>8</v>
      </c>
      <c r="N10" s="119"/>
      <c r="O10" s="116" t="s">
        <v>9</v>
      </c>
      <c r="P10" s="119"/>
      <c r="Q10" s="117" t="s">
        <v>10</v>
      </c>
      <c r="R10" s="118"/>
      <c r="S10" s="117" t="s">
        <v>11</v>
      </c>
      <c r="T10" s="118"/>
      <c r="U10" s="117" t="s">
        <v>12</v>
      </c>
      <c r="V10" s="118"/>
      <c r="W10" s="117" t="s">
        <v>53</v>
      </c>
      <c r="X10" s="118"/>
      <c r="Y10" s="116" t="s">
        <v>47</v>
      </c>
      <c r="Z10" s="115"/>
      <c r="AA10" s="116" t="s">
        <v>38</v>
      </c>
      <c r="AB10" s="115"/>
      <c r="AC10" s="116" t="s">
        <v>13</v>
      </c>
      <c r="AD10" s="115"/>
      <c r="AE10" s="114" t="s">
        <v>55</v>
      </c>
      <c r="AF10" s="115"/>
      <c r="AG10" s="114" t="s">
        <v>48</v>
      </c>
      <c r="AH10" s="115"/>
      <c r="AI10" s="114" t="s">
        <v>49</v>
      </c>
      <c r="AJ10" s="115"/>
      <c r="AK10" s="114" t="s">
        <v>50</v>
      </c>
      <c r="AL10" s="115"/>
      <c r="AM10" s="114" t="s">
        <v>51</v>
      </c>
      <c r="AN10" s="115"/>
      <c r="AO10" s="124" t="s">
        <v>14</v>
      </c>
      <c r="AP10" s="125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1395</v>
      </c>
      <c r="D12" s="51">
        <v>376</v>
      </c>
      <c r="E12" s="51">
        <v>0</v>
      </c>
      <c r="F12" s="51">
        <v>2534</v>
      </c>
      <c r="G12" s="51">
        <v>9870.7150000000001</v>
      </c>
      <c r="H12" s="51">
        <v>4943.4699999999993</v>
      </c>
      <c r="I12" s="51">
        <v>3703.09</v>
      </c>
      <c r="J12" s="51">
        <v>756.12</v>
      </c>
      <c r="K12" s="51">
        <v>424.37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2025</v>
      </c>
      <c r="R12" s="51">
        <v>0</v>
      </c>
      <c r="S12" s="51">
        <v>850</v>
      </c>
      <c r="T12" s="51">
        <v>0</v>
      </c>
      <c r="U12" s="51">
        <v>318.5</v>
      </c>
      <c r="V12" s="51">
        <v>100</v>
      </c>
      <c r="W12" s="51">
        <v>250</v>
      </c>
      <c r="X12" s="51">
        <v>0</v>
      </c>
      <c r="Y12" s="51">
        <v>419.21690000000001</v>
      </c>
      <c r="Z12" s="51">
        <v>87.635000000000005</v>
      </c>
      <c r="AA12" s="51">
        <v>1577</v>
      </c>
      <c r="AB12" s="51">
        <v>0</v>
      </c>
      <c r="AC12" s="51">
        <v>6678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27510.891900000002</v>
      </c>
      <c r="AP12" s="52">
        <f>SUMIF($C$11:$AN$11,"I.Mad",C12:AN12)</f>
        <v>8797.2250000000004</v>
      </c>
      <c r="AQ12" s="52">
        <f>SUM(AO12:AP12)</f>
        <v>36308.116900000001</v>
      </c>
      <c r="AS12" s="26"/>
      <c r="AT12" s="60"/>
    </row>
    <row r="13" spans="2:48" ht="50.25" customHeight="1" x14ac:dyDescent="0.55000000000000004">
      <c r="B13" s="81" t="s">
        <v>19</v>
      </c>
      <c r="C13" s="53">
        <v>4</v>
      </c>
      <c r="D13" s="53">
        <v>4</v>
      </c>
      <c r="E13" s="53" t="s">
        <v>20</v>
      </c>
      <c r="F13" s="53">
        <v>37</v>
      </c>
      <c r="G13" s="53">
        <v>47</v>
      </c>
      <c r="H13" s="53">
        <v>83</v>
      </c>
      <c r="I13" s="53">
        <v>32</v>
      </c>
      <c r="J13" s="53">
        <v>42</v>
      </c>
      <c r="K13" s="53">
        <v>6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>
        <v>21</v>
      </c>
      <c r="R13" s="53" t="s">
        <v>20</v>
      </c>
      <c r="S13" s="53">
        <v>3</v>
      </c>
      <c r="T13" s="53" t="s">
        <v>20</v>
      </c>
      <c r="U13" s="53">
        <v>4</v>
      </c>
      <c r="V13" s="53">
        <v>1</v>
      </c>
      <c r="W13" s="53">
        <v>1</v>
      </c>
      <c r="X13" s="53" t="s">
        <v>20</v>
      </c>
      <c r="Y13" s="53">
        <v>10</v>
      </c>
      <c r="Z13" s="53">
        <v>1</v>
      </c>
      <c r="AA13" s="53">
        <v>8</v>
      </c>
      <c r="AB13" s="53" t="s">
        <v>20</v>
      </c>
      <c r="AC13" s="53">
        <v>34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170</v>
      </c>
      <c r="AP13" s="52">
        <f>SUMIF($C$11:$AN$11,"I.Mad",C13:AN13)</f>
        <v>168</v>
      </c>
      <c r="AQ13" s="52">
        <f>SUM(AO13:AP13)</f>
        <v>338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>
        <v>2</v>
      </c>
      <c r="D14" s="53" t="s">
        <v>66</v>
      </c>
      <c r="E14" s="53" t="s">
        <v>20</v>
      </c>
      <c r="F14" s="53">
        <v>6</v>
      </c>
      <c r="G14" s="53">
        <v>8</v>
      </c>
      <c r="H14" s="53">
        <v>6</v>
      </c>
      <c r="I14" s="53">
        <v>8</v>
      </c>
      <c r="J14" s="53">
        <v>13</v>
      </c>
      <c r="K14" s="53">
        <v>5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>
        <v>7</v>
      </c>
      <c r="R14" s="53" t="s">
        <v>20</v>
      </c>
      <c r="S14" s="53">
        <v>2</v>
      </c>
      <c r="T14" s="53" t="s">
        <v>20</v>
      </c>
      <c r="U14" s="53">
        <v>2</v>
      </c>
      <c r="V14" s="53">
        <v>1</v>
      </c>
      <c r="W14" s="53">
        <v>1</v>
      </c>
      <c r="X14" s="53" t="s">
        <v>20</v>
      </c>
      <c r="Y14" s="53">
        <v>4</v>
      </c>
      <c r="Z14" s="53" t="s">
        <v>66</v>
      </c>
      <c r="AA14" s="53">
        <v>4</v>
      </c>
      <c r="AB14" s="53" t="s">
        <v>20</v>
      </c>
      <c r="AC14" s="53">
        <v>10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53</v>
      </c>
      <c r="AP14" s="52">
        <f>SUMIF($C$11:$AN$11,"I.Mad",C14:AN14)</f>
        <v>26</v>
      </c>
      <c r="AQ14" s="52">
        <f>SUM(AO14:AP14)</f>
        <v>79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>
        <v>0</v>
      </c>
      <c r="D15" s="53" t="s">
        <v>20</v>
      </c>
      <c r="E15" s="53" t="s">
        <v>20</v>
      </c>
      <c r="F15" s="53">
        <v>0</v>
      </c>
      <c r="G15" s="53">
        <v>0.21929013333131001</v>
      </c>
      <c r="H15" s="53">
        <v>21.887623551877287</v>
      </c>
      <c r="I15" s="53">
        <v>2.4003913806986597E-2</v>
      </c>
      <c r="J15" s="53">
        <v>23.059686177470383</v>
      </c>
      <c r="K15" s="53">
        <v>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>
        <v>5.3322407188790475</v>
      </c>
      <c r="R15" s="53" t="s">
        <v>20</v>
      </c>
      <c r="S15" s="53">
        <v>0.74465524995409771</v>
      </c>
      <c r="T15" s="53" t="s">
        <v>20</v>
      </c>
      <c r="U15" s="53">
        <v>2</v>
      </c>
      <c r="V15" s="53">
        <v>17.12962962962963</v>
      </c>
      <c r="W15" s="53">
        <v>0</v>
      </c>
      <c r="X15" s="53" t="s">
        <v>20</v>
      </c>
      <c r="Y15" s="53">
        <v>11.68106</v>
      </c>
      <c r="Z15" s="53" t="s">
        <v>20</v>
      </c>
      <c r="AA15" s="53">
        <v>6.5</v>
      </c>
      <c r="AB15" s="53" t="s">
        <v>20</v>
      </c>
      <c r="AC15" s="53">
        <v>26.6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3" t="s">
        <v>20</v>
      </c>
      <c r="AP15" s="53" t="s">
        <v>20</v>
      </c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>
        <v>14.5</v>
      </c>
      <c r="D16" s="58" t="s">
        <v>20</v>
      </c>
      <c r="E16" s="58" t="s">
        <v>20</v>
      </c>
      <c r="F16" s="58">
        <v>14.5</v>
      </c>
      <c r="G16" s="58">
        <v>15</v>
      </c>
      <c r="H16" s="58" t="s">
        <v>65</v>
      </c>
      <c r="I16" s="58">
        <v>14.5</v>
      </c>
      <c r="J16" s="58">
        <v>12</v>
      </c>
      <c r="K16" s="58">
        <v>14.5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>
        <v>13</v>
      </c>
      <c r="R16" s="58" t="s">
        <v>20</v>
      </c>
      <c r="S16" s="58">
        <v>13</v>
      </c>
      <c r="T16" s="58" t="s">
        <v>20</v>
      </c>
      <c r="U16" s="58">
        <v>14</v>
      </c>
      <c r="V16" s="58">
        <v>12.5</v>
      </c>
      <c r="W16" s="58">
        <v>14.5</v>
      </c>
      <c r="X16" s="58" t="s">
        <v>20</v>
      </c>
      <c r="Y16" s="58">
        <v>13</v>
      </c>
      <c r="Z16" s="58" t="s">
        <v>20</v>
      </c>
      <c r="AA16" s="58" t="s">
        <v>68</v>
      </c>
      <c r="AB16" s="58" t="s">
        <v>20</v>
      </c>
      <c r="AC16" s="58" t="s">
        <v>67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 t="s">
        <v>20</v>
      </c>
      <c r="AP16" s="58" t="s">
        <v>20</v>
      </c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/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71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71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 t="shared" ref="AO24:AO30" si="0">SUMIF($C$11:$AN$11,"Ind*",C24:AN24)</f>
        <v>0</v>
      </c>
      <c r="AP24" s="52">
        <f t="shared" ref="AP24:AP30" si="1">SUMIF($C$11:$AN$11,"I.Mad",C24:AN24)</f>
        <v>0</v>
      </c>
      <c r="AQ24" s="71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113"/>
      <c r="G25" s="55"/>
      <c r="H25" s="55"/>
      <c r="I25" s="55">
        <v>4.17</v>
      </c>
      <c r="J25" s="71">
        <v>0.2</v>
      </c>
      <c r="K25" s="55">
        <v>1.56</v>
      </c>
      <c r="L25" s="55"/>
      <c r="M25" s="55"/>
      <c r="N25" s="55"/>
      <c r="O25" s="55"/>
      <c r="P25" s="55"/>
      <c r="Q25" s="55"/>
      <c r="R25" s="71"/>
      <c r="S25" s="55"/>
      <c r="T25" s="55"/>
      <c r="U25" s="71">
        <v>1.5</v>
      </c>
      <c r="V25" s="71"/>
      <c r="W25" s="71"/>
      <c r="X25" s="71"/>
      <c r="Y25" s="71">
        <v>2.318082</v>
      </c>
      <c r="Z25" s="71"/>
      <c r="AA25" s="55">
        <v>53</v>
      </c>
      <c r="AB25" s="71"/>
      <c r="AC25" s="55">
        <v>12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si="0"/>
        <v>74.548081999999994</v>
      </c>
      <c r="AP25" s="52">
        <f t="shared" si="1"/>
        <v>0.2</v>
      </c>
      <c r="AQ25" s="55">
        <f>SUM(AO25:AP25)</f>
        <v>74.748081999999997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0"/>
        <v>0</v>
      </c>
      <c r="AP26" s="52">
        <f t="shared" si="1"/>
        <v>0</v>
      </c>
      <c r="AQ26" s="55">
        <f t="shared" si="2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113"/>
      <c r="J27" s="71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0"/>
        <v>0</v>
      </c>
      <c r="AP27" s="52">
        <f t="shared" si="1"/>
        <v>0</v>
      </c>
      <c r="AQ27" s="55">
        <f t="shared" si="2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0"/>
        <v>0</v>
      </c>
      <c r="AP28" s="52">
        <f t="shared" si="1"/>
        <v>0</v>
      </c>
      <c r="AQ28" s="55">
        <f t="shared" si="2"/>
        <v>0</v>
      </c>
      <c r="AT28" s="19"/>
      <c r="AU28" s="19"/>
      <c r="AV28" s="19"/>
    </row>
    <row r="29" spans="2:48" ht="50.25" customHeight="1" x14ac:dyDescent="0.55000000000000004">
      <c r="B29" s="81" t="s">
        <v>56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0"/>
      <c r="Q29" s="110"/>
      <c r="R29" s="110"/>
      <c r="S29" s="110"/>
      <c r="T29" s="110"/>
      <c r="U29" s="110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0"/>
        <v>0</v>
      </c>
      <c r="AP29" s="52">
        <f t="shared" si="1"/>
        <v>0</v>
      </c>
      <c r="AQ29" s="55">
        <f t="shared" si="2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0"/>
      <c r="Q30" s="110"/>
      <c r="R30" s="110"/>
      <c r="S30" s="110"/>
      <c r="T30" s="110"/>
      <c r="U30" s="110"/>
      <c r="V30" s="71"/>
      <c r="W30" s="71"/>
      <c r="X30" s="71"/>
      <c r="Y30" s="71"/>
      <c r="Z30" s="71"/>
      <c r="AA30" s="55"/>
      <c r="AB30" s="71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0"/>
        <v>0</v>
      </c>
      <c r="AP30" s="52">
        <f t="shared" si="1"/>
        <v>0</v>
      </c>
      <c r="AQ30" s="55">
        <f t="shared" si="2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0"/>
      <c r="Q31" s="110"/>
      <c r="R31" s="110"/>
      <c r="S31" s="110"/>
      <c r="T31" s="110"/>
      <c r="U31" s="110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ref="AO31:AO37" si="3">SUMIF($C$11:$AN$11,"Ind*",C31:AN31)</f>
        <v>0</v>
      </c>
      <c r="AP31" s="52">
        <f t="shared" ref="AP31:AP37" si="4">SUMIF($C$11:$AN$11,"I.Mad",C31:AN31)</f>
        <v>0</v>
      </c>
      <c r="AQ31" s="55">
        <f t="shared" si="2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0"/>
      <c r="Q32" s="110"/>
      <c r="R32" s="110"/>
      <c r="S32" s="110"/>
      <c r="T32" s="110"/>
      <c r="U32" s="110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3"/>
        <v>0</v>
      </c>
      <c r="AP32" s="52">
        <f t="shared" si="4"/>
        <v>0</v>
      </c>
      <c r="AQ32" s="55">
        <f t="shared" si="2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0"/>
      <c r="Q33" s="110"/>
      <c r="R33" s="110"/>
      <c r="S33" s="110"/>
      <c r="T33" s="110"/>
      <c r="U33" s="110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2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3"/>
        <v>0</v>
      </c>
      <c r="AP34" s="52">
        <f t="shared" si="4"/>
        <v>0</v>
      </c>
      <c r="AQ34" s="55">
        <f t="shared" si="2"/>
        <v>0</v>
      </c>
    </row>
    <row r="35" spans="2:43" ht="50.25" customHeight="1" x14ac:dyDescent="0.55000000000000004">
      <c r="B35" s="81" t="s">
        <v>61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113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3"/>
        <v>0</v>
      </c>
      <c r="AP35" s="52">
        <f t="shared" si="4"/>
        <v>0</v>
      </c>
      <c r="AQ35" s="55">
        <f t="shared" si="2"/>
        <v>0</v>
      </c>
    </row>
    <row r="36" spans="2:43" ht="50.25" customHeight="1" x14ac:dyDescent="0.55000000000000004">
      <c r="B36" s="81" t="s">
        <v>60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113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3"/>
        <v>0</v>
      </c>
      <c r="AP36" s="52">
        <f t="shared" si="4"/>
        <v>0</v>
      </c>
      <c r="AQ36" s="55">
        <f t="shared" si="2"/>
        <v>0</v>
      </c>
    </row>
    <row r="37" spans="2:43" ht="50.25" customHeight="1" x14ac:dyDescent="0.55000000000000004">
      <c r="B37" s="81" t="s">
        <v>59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113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3"/>
        <v>0</v>
      </c>
      <c r="AP37" s="52">
        <f t="shared" si="4"/>
        <v>0</v>
      </c>
      <c r="AQ37" s="55">
        <f t="shared" si="2"/>
        <v>0</v>
      </c>
    </row>
    <row r="38" spans="2:43" ht="50.25" customHeight="1" x14ac:dyDescent="0.55000000000000004">
      <c r="B38" s="83" t="s">
        <v>34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>
        <f>SUM(AO12,AO18,AO24:AO37)</f>
        <v>27585.439982000004</v>
      </c>
      <c r="AP38" s="55">
        <f>SUM(AP12,AP18,AP24:AP37)</f>
        <v>8797.4250000000011</v>
      </c>
      <c r="AQ38" s="55">
        <f>SUM(AO38:AP38)</f>
        <v>36382.864982000006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18.5</v>
      </c>
      <c r="H39" s="57"/>
      <c r="I39" s="57">
        <v>20.100000000000001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65.25" customHeight="1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45" x14ac:dyDescent="0.6">
      <c r="B44" s="21" t="s">
        <v>57</v>
      </c>
      <c r="C44" s="14"/>
      <c r="D44" s="72"/>
      <c r="E44" s="14"/>
      <c r="F44" s="14"/>
      <c r="G44" s="14"/>
      <c r="H44" s="14"/>
      <c r="I44" s="29"/>
      <c r="J44" s="29"/>
      <c r="K44" s="112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112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5" x14ac:dyDescent="0.6">
      <c r="B46" s="94"/>
      <c r="C46" s="94"/>
      <c r="D46" s="67"/>
      <c r="E46" s="107"/>
      <c r="F46" s="107"/>
      <c r="G46" s="14"/>
      <c r="H46" s="14"/>
      <c r="I46" s="29"/>
      <c r="J46" s="29"/>
      <c r="K46" s="112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5" x14ac:dyDescent="0.6">
      <c r="C47" s="72"/>
      <c r="E47" s="107"/>
      <c r="F47" s="107"/>
      <c r="G47" s="72"/>
      <c r="H47" s="72"/>
      <c r="I47" s="29"/>
      <c r="J47" s="29"/>
      <c r="K47" s="111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Arturo Maldonado Cardenas</cp:lastModifiedBy>
  <cp:lastPrinted>2017-02-08T19:29:50Z</cp:lastPrinted>
  <dcterms:created xsi:type="dcterms:W3CDTF">2008-10-21T17:58:04Z</dcterms:created>
  <dcterms:modified xsi:type="dcterms:W3CDTF">2017-05-31T20:21:15Z</dcterms:modified>
</cp:coreProperties>
</file>