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8800" windowHeight="12024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<sst xmlns="http://schemas.openxmlformats.org/spreadsheetml/2006/main" count="354" uniqueCount="69">
  <si>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</si>
  <si>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</si>
  <si>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</si>
  <si>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</si>
  <si>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</si>
  <si>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</si>
  <si>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</si>
  <si>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</si>
  <si>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</si>
  <si>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</si>
  <si>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</si>
  <si>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</si>
  <si>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</si>
  <si>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</si>
  <si>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</si>
  <si>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</si>
  <si>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</si>
  <si>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</si>
  <si>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</si>
  <si>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</si>
  <si>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</si>
  <si>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</si>
  <si>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</si>
  <si>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</si>
  <si>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</si>
  <si>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</si>
  <si>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</si>
  <si>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</si>
  <si>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</si>
  <si>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</si>
  <si>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</si>
  <si>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</si>
  <si>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</si>
  <si>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</si>
  <si>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</si>
  <si>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</si>
  <si>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</si>
  <si>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</si>
  <si>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</si>
  <si>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</si>
  <si>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</si>
  <si>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</si>
  <si>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</si>
  <si>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</si>
  <si>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</si>
  <si>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</si>
  <si>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</si>
  <si>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</si>
  <si>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</si>
  <si>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</si>
  <si>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</si>
  <si>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</si>
  <si>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</si>
  <si>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</si>
  <si>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</si>
  <si>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</si>
  <si>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</si>
  <si>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</si>
  <si>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S/M = Sin Muestreo</t>
  </si>
  <si>
    <t>Información preliminar</t>
  </si>
  <si>
    <t>Ind.= Industrial;  I. Mad. = Industrial de madera</t>
  </si>
  <si>
    <t>PEJERREY</t>
  </si>
  <si>
    <t>CPT/jsr</t>
  </si>
  <si>
    <t>R.M.N°008-2024-PRODUCE, R.M.N°059-2024-PRODUCE</t>
  </si>
  <si>
    <t xml:space="preserve">           Atención: Sr. Sergio Gonzalez Guerrero</t>
  </si>
  <si>
    <t>SM</t>
  </si>
  <si>
    <t xml:space="preserve">CIFRAS PRELIMINARES \ PARA USO CIENTÍFICO  </t>
  </si>
  <si>
    <t xml:space="preserve">        Fecha  : 30/04/2024</t>
  </si>
  <si>
    <t>Callao,02 de mayo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</si>
</sst>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I1" zoomScale="22" zoomScaleNormal="22" workbookViewId="0">
      <selection activeCell="B5" sqref="B5:AQ6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5" t="s">
        <v>64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50" ht="45" customHeight="1" x14ac:dyDescent="0.6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67</v>
      </c>
      <c r="AP8" s="57"/>
      <c r="AQ8" s="57"/>
    </row>
    <row r="9" spans="2:50" ht="28.2" x14ac:dyDescent="0.5">
      <c r="B9" s="4" t="s">
        <v>6</v>
      </c>
      <c r="C9" s="10" t="s">
        <v>63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857.45500000000004</v>
      </c>
      <c r="G12" s="24">
        <v>2430.2550000000001</v>
      </c>
      <c r="H12" s="24">
        <v>5748.89</v>
      </c>
      <c r="I12" s="24">
        <v>5180.6850000000004</v>
      </c>
      <c r="J12" s="24">
        <v>7190.7150000000001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4853.2550000000001</v>
      </c>
      <c r="R12" s="24">
        <v>99.48</v>
      </c>
      <c r="S12" s="24">
        <v>3893.5349999999999</v>
      </c>
      <c r="T12" s="24">
        <v>190.315</v>
      </c>
      <c r="U12" s="24">
        <v>441.33</v>
      </c>
      <c r="V12" s="24">
        <v>1531.12</v>
      </c>
      <c r="W12" s="24">
        <v>3070.35</v>
      </c>
      <c r="X12" s="24">
        <v>165.16499999999999</v>
      </c>
      <c r="Y12" s="24">
        <v>6248.49</v>
      </c>
      <c r="Z12" s="24">
        <v>102.89</v>
      </c>
      <c r="AA12" s="24">
        <v>4103.24</v>
      </c>
      <c r="AB12" s="24">
        <v>317.77999999999997</v>
      </c>
      <c r="AC12" s="24">
        <v>3549.395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33770.534999999996</v>
      </c>
      <c r="AP12" s="24">
        <f>SUMIF($C$11:$AN$11,"I.Mad",C12:AN12)</f>
        <v>16203.810000000003</v>
      </c>
      <c r="AQ12" s="24">
        <f>SUM(AO12:AP12)</f>
        <v>49974.345000000001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>
        <v>44</v>
      </c>
      <c r="G13" s="24">
        <v>22</v>
      </c>
      <c r="H13" s="24">
        <v>103</v>
      </c>
      <c r="I13" s="24">
        <v>63</v>
      </c>
      <c r="J13" s="24">
        <v>165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24</v>
      </c>
      <c r="R13" s="24">
        <v>1</v>
      </c>
      <c r="S13" s="24">
        <v>21</v>
      </c>
      <c r="T13" s="24">
        <v>2</v>
      </c>
      <c r="U13" s="24">
        <v>4</v>
      </c>
      <c r="V13" s="24">
        <v>19</v>
      </c>
      <c r="W13" s="24">
        <v>10</v>
      </c>
      <c r="X13" s="24">
        <v>2</v>
      </c>
      <c r="Y13" s="24">
        <v>29</v>
      </c>
      <c r="Z13" s="24">
        <v>1</v>
      </c>
      <c r="AA13" s="24">
        <v>23</v>
      </c>
      <c r="AB13" s="24">
        <v>4</v>
      </c>
      <c r="AC13" s="24">
        <v>20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216</v>
      </c>
      <c r="AP13" s="24">
        <f>SUMIF($C$11:$AN$11,"I.Mad",C13:AN13)</f>
        <v>341</v>
      </c>
      <c r="AQ13" s="24">
        <f>SUM(AO13:AP13)</f>
        <v>557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>
        <v>9</v>
      </c>
      <c r="G14" s="24">
        <v>3</v>
      </c>
      <c r="H14" s="24">
        <v>17</v>
      </c>
      <c r="I14" s="24">
        <v>14</v>
      </c>
      <c r="J14" s="24">
        <v>21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7</v>
      </c>
      <c r="R14" s="24">
        <v>1</v>
      </c>
      <c r="S14" s="24">
        <v>8</v>
      </c>
      <c r="T14" s="24" t="s">
        <v>65</v>
      </c>
      <c r="U14" s="24" t="s">
        <v>65</v>
      </c>
      <c r="V14" s="24">
        <v>7</v>
      </c>
      <c r="W14" s="24">
        <v>4</v>
      </c>
      <c r="X14" s="24">
        <v>1</v>
      </c>
      <c r="Y14" s="24">
        <v>12</v>
      </c>
      <c r="Z14" s="24" t="s">
        <v>65</v>
      </c>
      <c r="AA14" s="24">
        <v>7</v>
      </c>
      <c r="AB14" s="24" t="s">
        <v>65</v>
      </c>
      <c r="AC14" s="24">
        <v>7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62</v>
      </c>
      <c r="AP14" s="24">
        <f>SUMIF($C$11:$AN$11,"I.Mad",C14:AN14)</f>
        <v>56</v>
      </c>
      <c r="AQ14" s="24">
        <f>SUM(AO14:AP14)</f>
        <v>118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>
        <v>6.6480121176242797</v>
      </c>
      <c r="G15" s="24">
        <v>70.579159197921499</v>
      </c>
      <c r="H15" s="24">
        <v>69.079668225236503</v>
      </c>
      <c r="I15" s="24">
        <v>36.216380494904598</v>
      </c>
      <c r="J15" s="24">
        <v>69.665250186509795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25.415447788388501</v>
      </c>
      <c r="R15" s="24">
        <v>25.6830601092358</v>
      </c>
      <c r="S15" s="24">
        <v>33.632416737587597</v>
      </c>
      <c r="T15" s="24" t="s">
        <v>33</v>
      </c>
      <c r="U15" s="24" t="s">
        <v>33</v>
      </c>
      <c r="V15" s="24">
        <v>38.462023207573097</v>
      </c>
      <c r="W15" s="24">
        <v>27.687931811687299</v>
      </c>
      <c r="X15" s="24">
        <v>24.8730964466837</v>
      </c>
      <c r="Y15" s="24">
        <v>47.425728895517899</v>
      </c>
      <c r="Z15" s="24" t="s">
        <v>33</v>
      </c>
      <c r="AA15" s="24">
        <v>45.108255867936897</v>
      </c>
      <c r="AB15" s="24" t="s">
        <v>33</v>
      </c>
      <c r="AC15" s="24">
        <v>58.814142905243003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7" t="s">
        <v>33</v>
      </c>
      <c r="D16" s="27" t="s">
        <v>33</v>
      </c>
      <c r="E16" s="27" t="s">
        <v>33</v>
      </c>
      <c r="F16" s="27">
        <v>12.5</v>
      </c>
      <c r="G16" s="27">
        <v>11</v>
      </c>
      <c r="H16" s="27">
        <v>11.5</v>
      </c>
      <c r="I16" s="27">
        <v>12</v>
      </c>
      <c r="J16" s="27">
        <v>11.5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>
        <v>12</v>
      </c>
      <c r="R16" s="27">
        <v>12</v>
      </c>
      <c r="S16" s="27">
        <v>12</v>
      </c>
      <c r="T16" s="27" t="s">
        <v>33</v>
      </c>
      <c r="U16" s="27" t="s">
        <v>33</v>
      </c>
      <c r="V16" s="27">
        <v>12</v>
      </c>
      <c r="W16" s="27">
        <v>12.5</v>
      </c>
      <c r="X16" s="27">
        <v>12</v>
      </c>
      <c r="Y16" s="27">
        <v>12</v>
      </c>
      <c r="Z16" s="27" t="s">
        <v>33</v>
      </c>
      <c r="AA16" s="27">
        <v>12</v>
      </c>
      <c r="AB16" s="27" t="s">
        <v>33</v>
      </c>
      <c r="AC16" s="27">
        <v>11.5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11"/>
      <c r="D17" s="11"/>
      <c r="E17" s="29"/>
      <c r="F17" s="29"/>
      <c r="G17" s="29"/>
      <c r="H17" s="29"/>
      <c r="I17" s="29"/>
      <c r="J17" s="29"/>
      <c r="K17" s="29"/>
      <c r="L17" s="11"/>
      <c r="M17" s="11"/>
      <c r="N17" s="11"/>
      <c r="O17" s="11"/>
      <c r="P17" s="11"/>
      <c r="Q17" s="11"/>
      <c r="R17" s="11"/>
      <c r="S17" s="29"/>
      <c r="T17" s="29"/>
      <c r="U17" s="29"/>
      <c r="V17" s="29"/>
      <c r="W17" s="29"/>
      <c r="X17" s="29"/>
      <c r="Y17" s="29"/>
      <c r="Z17" s="29"/>
      <c r="AA17" s="29"/>
      <c r="AB17" s="11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5">
        <v>0.10063</v>
      </c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0.10063</v>
      </c>
      <c r="AP25" s="24">
        <f t="shared" si="1"/>
        <v>0</v>
      </c>
      <c r="AQ25" s="32">
        <f t="shared" si="2"/>
        <v>0.10063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7"/>
      <c r="AA30" s="24">
        <v>2.23142</v>
      </c>
      <c r="AB30" s="35"/>
      <c r="AC30" s="32">
        <v>3.3146100000000001</v>
      </c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5.54603</v>
      </c>
      <c r="AP30" s="24">
        <f t="shared" si="1"/>
        <v>0</v>
      </c>
      <c r="AQ30" s="32">
        <f t="shared" si="2"/>
        <v>5.54603</v>
      </c>
    </row>
    <row r="31" spans="1:43" ht="50.25" customHeight="1" x14ac:dyDescent="0.7">
      <c r="A31" s="1">
        <v>0.2</v>
      </c>
      <c r="B31" s="25" t="s">
        <v>61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857.45500000000004</v>
      </c>
      <c r="G41" s="32">
        <f t="shared" si="3"/>
        <v>2430.2550000000001</v>
      </c>
      <c r="H41" s="32">
        <f>+SUM(H24:H40,H18,H12)</f>
        <v>5748.89</v>
      </c>
      <c r="I41" s="32">
        <f>+SUM(I24:I40,I18,I12)</f>
        <v>5180.6850000000004</v>
      </c>
      <c r="J41" s="32">
        <f t="shared" si="3"/>
        <v>7190.7150000000001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4853.2550000000001</v>
      </c>
      <c r="R41" s="32">
        <f t="shared" si="3"/>
        <v>99.48</v>
      </c>
      <c r="S41" s="32">
        <f t="shared" si="3"/>
        <v>3893.5349999999999</v>
      </c>
      <c r="T41" s="32">
        <f t="shared" si="3"/>
        <v>190.315</v>
      </c>
      <c r="U41" s="32">
        <f t="shared" si="3"/>
        <v>441.33</v>
      </c>
      <c r="V41" s="32">
        <f t="shared" si="3"/>
        <v>1531.12</v>
      </c>
      <c r="W41" s="32">
        <f t="shared" si="3"/>
        <v>3070.35</v>
      </c>
      <c r="X41" s="32">
        <f t="shared" si="3"/>
        <v>165.16499999999999</v>
      </c>
      <c r="Y41" s="32">
        <f t="shared" si="3"/>
        <v>6248.49</v>
      </c>
      <c r="Z41" s="32">
        <f t="shared" si="3"/>
        <v>102.89</v>
      </c>
      <c r="AA41" s="32">
        <f>+SUM(AA24:AA40,AA18,C12)</f>
        <v>2.23142</v>
      </c>
      <c r="AB41" s="32">
        <f t="shared" si="3"/>
        <v>317.77999999999997</v>
      </c>
      <c r="AC41" s="32">
        <f t="shared" si="3"/>
        <v>3552.8102399999998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33776.181659999995</v>
      </c>
      <c r="AP41" s="32">
        <f>SUM(AP12,AP18,AP24:AP37)</f>
        <v>16203.810000000003</v>
      </c>
      <c r="AQ41" s="32">
        <f t="shared" si="2"/>
        <v>49979.99166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66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58</v>
      </c>
      <c r="C44" s="4" t="s">
        <v>59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60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62</v>
      </c>
      <c r="C46" s="3"/>
      <c r="G46" s="47"/>
      <c r="J46" s="43"/>
      <c r="M46" s="48"/>
      <c r="N46" s="51"/>
      <c r="Y46" s="49"/>
      <c r="Z46" s="49"/>
      <c r="AG46" s="52"/>
      <c r="AM46" s="53" t="s">
        <v>68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2024-05-02T21:01:20Z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