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<sst xmlns="http://schemas.openxmlformats.org/spreadsheetml/2006/main" count="367" uniqueCount="69">
  <si>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</si>
  <si>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</si>
  <si>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</si>
  <si>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</si>
  <si>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</si>
  <si>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</si>
  <si>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</si>
  <si>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</si>
  <si>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</si>
  <si>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</si>
  <si>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</si>
  <si>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</si>
  <si>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</si>
  <si>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</si>
  <si>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</si>
  <si>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</si>
  <si>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</si>
  <si>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</si>
  <si>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</si>
  <si>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</si>
  <si>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</si>
  <si>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</si>
  <si>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</si>
  <si>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</si>
  <si>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</si>
  <si>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</si>
  <si>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</si>
  <si>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</si>
  <si>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</si>
  <si>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</si>
  <si>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</si>
  <si>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</si>
  <si>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</si>
  <si>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</si>
  <si>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</si>
  <si>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</si>
  <si>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</si>
  <si>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</si>
  <si>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</si>
  <si>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</si>
  <si>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</si>
  <si>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</si>
  <si>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</si>
  <si>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</si>
  <si>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</si>
  <si>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</si>
  <si>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</si>
  <si>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</si>
  <si>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</si>
  <si>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</si>
  <si>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</si>
  <si>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</si>
  <si>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</si>
  <si>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</si>
  <si>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</si>
  <si>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</si>
  <si>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</si>
  <si>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</si>
  <si>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</si>
  <si>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</si>
  <si>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</si>
  <si>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</si>
  <si>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</si>
  <si>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</si>
  <si>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</si>
  <si>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S/M</t>
  </si>
  <si>
    <t>Callao, 02 de mayo del 2018</t>
  </si>
  <si>
    <t>Atención: Sr. Raúl Pérez-Reyes Espejo</t>
  </si>
  <si>
    <t xml:space="preserve">        Fecha  :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</si>
</sst>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H12" sqref="AH1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5.886718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41</v>
      </c>
    </row>
    <row r="2" spans="2:48" ht="32.4" x14ac:dyDescent="0.55000000000000004">
      <c r="B2" s="112" t="s">
        <v>42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62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43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50</v>
      </c>
      <c r="X10" s="119"/>
      <c r="Y10" s="117" t="s">
        <v>44</v>
      </c>
      <c r="Z10" s="116"/>
      <c r="AA10" s="117" t="s">
        <v>37</v>
      </c>
      <c r="AB10" s="116"/>
      <c r="AC10" s="117" t="s">
        <v>13</v>
      </c>
      <c r="AD10" s="116"/>
      <c r="AE10" s="115" t="s">
        <v>52</v>
      </c>
      <c r="AF10" s="116"/>
      <c r="AG10" s="115" t="s">
        <v>45</v>
      </c>
      <c r="AH10" s="116"/>
      <c r="AI10" s="115" t="s">
        <v>46</v>
      </c>
      <c r="AJ10" s="116"/>
      <c r="AK10" s="115" t="s">
        <v>47</v>
      </c>
      <c r="AL10" s="116"/>
      <c r="AM10" s="115" t="s">
        <v>48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1800</v>
      </c>
      <c r="G12" s="50">
        <v>8516.0550000000003</v>
      </c>
      <c r="H12" s="50">
        <v>249.27500000000003</v>
      </c>
      <c r="I12" s="50">
        <v>10741.21</v>
      </c>
      <c r="J12" s="50">
        <v>9691.1299999999992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5427.6909999999998</v>
      </c>
      <c r="R12" s="50">
        <v>0</v>
      </c>
      <c r="S12" s="50">
        <v>4610</v>
      </c>
      <c r="T12" s="50">
        <v>105</v>
      </c>
      <c r="U12" s="50">
        <v>1800</v>
      </c>
      <c r="V12" s="50">
        <v>385</v>
      </c>
      <c r="W12" s="50">
        <v>8225</v>
      </c>
      <c r="X12" s="50">
        <v>0</v>
      </c>
      <c r="Y12" s="50">
        <v>6101.5349999999999</v>
      </c>
      <c r="Z12" s="50">
        <v>1857</v>
      </c>
      <c r="AA12" s="50">
        <v>4727.8782643678169</v>
      </c>
      <c r="AB12" s="50">
        <v>0</v>
      </c>
      <c r="AC12" s="50">
        <v>6863.9611764705878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57013.330440838399</v>
      </c>
      <c r="AP12" s="51">
        <f>SUMIF($C$11:$AN$11,"I.Mad",C12:AN12)</f>
        <v>14087.404999999999</v>
      </c>
      <c r="AQ12" s="51">
        <f>SUM(AO12:AP12)</f>
        <v>71100.735440838398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48</v>
      </c>
      <c r="G13" s="52">
        <v>32</v>
      </c>
      <c r="H13" s="52">
        <v>3</v>
      </c>
      <c r="I13" s="52">
        <v>56</v>
      </c>
      <c r="J13" s="52">
        <v>168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21</v>
      </c>
      <c r="R13" s="52" t="s">
        <v>20</v>
      </c>
      <c r="S13" s="52">
        <v>16</v>
      </c>
      <c r="T13" s="52">
        <v>1</v>
      </c>
      <c r="U13" s="52">
        <v>8</v>
      </c>
      <c r="V13" s="52">
        <v>4</v>
      </c>
      <c r="W13" s="52">
        <v>29</v>
      </c>
      <c r="X13" s="52" t="s">
        <v>20</v>
      </c>
      <c r="Y13" s="52">
        <v>34</v>
      </c>
      <c r="Z13" s="52">
        <v>21</v>
      </c>
      <c r="AA13" s="52">
        <v>15</v>
      </c>
      <c r="AB13" s="52" t="s">
        <v>20</v>
      </c>
      <c r="AC13" s="52">
        <v>24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235</v>
      </c>
      <c r="AP13" s="51">
        <f>SUMIF($C$11:$AN$11,"I.Mad",C13:AN13)</f>
        <v>245</v>
      </c>
      <c r="AQ13" s="51">
        <f>SUM(AO13:AP13)</f>
        <v>480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65</v>
      </c>
      <c r="G14" s="52">
        <v>10</v>
      </c>
      <c r="H14" s="52" t="s">
        <v>65</v>
      </c>
      <c r="I14" s="52">
        <v>4</v>
      </c>
      <c r="J14" s="52">
        <v>37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8</v>
      </c>
      <c r="R14" s="52" t="s">
        <v>20</v>
      </c>
      <c r="S14" s="52">
        <v>6</v>
      </c>
      <c r="T14" s="52" t="s">
        <v>65</v>
      </c>
      <c r="U14" s="52">
        <v>4</v>
      </c>
      <c r="V14" s="52">
        <v>1</v>
      </c>
      <c r="W14" s="52">
        <v>10</v>
      </c>
      <c r="X14" s="52" t="s">
        <v>20</v>
      </c>
      <c r="Y14" s="52">
        <v>8</v>
      </c>
      <c r="Z14" s="52">
        <v>4</v>
      </c>
      <c r="AA14" s="52">
        <v>4</v>
      </c>
      <c r="AB14" s="52" t="s">
        <v>20</v>
      </c>
      <c r="AC14" s="52">
        <v>7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61</v>
      </c>
      <c r="AP14" s="51">
        <f>SUMIF($C$11:$AN$11,"I.Mad",C14:AN14)</f>
        <v>42</v>
      </c>
      <c r="AQ14" s="51">
        <f>SUM(AO14:AP14)</f>
        <v>103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7.6528833426831602</v>
      </c>
      <c r="H15" s="52" t="s">
        <v>20</v>
      </c>
      <c r="I15" s="52">
        <v>21.502126756818164</v>
      </c>
      <c r="J15" s="52">
        <v>10.008759166992181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2.2755383939855802</v>
      </c>
      <c r="R15" s="52" t="s">
        <v>20</v>
      </c>
      <c r="S15" s="52">
        <v>6.8299511832743178</v>
      </c>
      <c r="T15" s="52" t="s">
        <v>20</v>
      </c>
      <c r="U15" s="52">
        <v>4.1785047058255893</v>
      </c>
      <c r="V15" s="52">
        <v>7.4534161490683237</v>
      </c>
      <c r="W15" s="52">
        <v>3.7911937645566973</v>
      </c>
      <c r="X15" s="52" t="s">
        <v>20</v>
      </c>
      <c r="Y15" s="52">
        <v>11.785640000000001</v>
      </c>
      <c r="Z15" s="52">
        <v>20.382259999999999</v>
      </c>
      <c r="AA15" s="52">
        <v>5.18072268102061</v>
      </c>
      <c r="AB15" s="52" t="s">
        <v>20</v>
      </c>
      <c r="AC15" s="52">
        <v>59.456736744920711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12.5</v>
      </c>
      <c r="H16" s="57" t="s">
        <v>20</v>
      </c>
      <c r="I16" s="57">
        <v>13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 t="s">
        <v>20</v>
      </c>
      <c r="U16" s="57">
        <v>13</v>
      </c>
      <c r="V16" s="57">
        <v>12.5</v>
      </c>
      <c r="W16" s="57">
        <v>14</v>
      </c>
      <c r="X16" s="57" t="s">
        <v>20</v>
      </c>
      <c r="Y16" s="57">
        <v>12.5</v>
      </c>
      <c r="Z16" s="57">
        <v>12.5</v>
      </c>
      <c r="AA16" s="57">
        <v>14.5</v>
      </c>
      <c r="AB16" s="57" t="s">
        <v>20</v>
      </c>
      <c r="AC16" s="57">
        <v>11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>
        <v>2.4671470000000002</v>
      </c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2.4671470000000002</v>
      </c>
      <c r="AQ24" s="54">
        <f t="shared" ref="AQ24:AQ37" si="2">SUM(AO24:AP24)</f>
        <v>2.4671470000000002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>
        <v>12.308999999999999</v>
      </c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12.308999999999999</v>
      </c>
      <c r="AP26" s="51">
        <f t="shared" si="1"/>
        <v>0</v>
      </c>
      <c r="AQ26" s="54">
        <f t="shared" si="2"/>
        <v>12.308999999999999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49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>
        <v>1.1632653061224489</v>
      </c>
      <c r="J30" s="54">
        <v>6.98</v>
      </c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70">
        <v>12.121735632183908</v>
      </c>
      <c r="AB30" s="54"/>
      <c r="AC30" s="54">
        <v>16.009411764705881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29.294412703012238</v>
      </c>
      <c r="AP30" s="51">
        <f t="shared" si="1"/>
        <v>6.98</v>
      </c>
      <c r="AQ30" s="54">
        <f t="shared" si="2"/>
        <v>36.274412703012239</v>
      </c>
      <c r="AT30" s="19"/>
      <c r="AU30" s="19"/>
      <c r="AV30" s="19"/>
    </row>
    <row r="31" spans="2:48" ht="50.25" customHeight="1" x14ac:dyDescent="0.7">
      <c r="B31" s="80" t="s">
        <v>64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110">
        <v>2.9411764705882353E-2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2.9411764705882353E-2</v>
      </c>
      <c r="AP31" s="51">
        <f t="shared" ref="AP31:AP37" si="4">SUMIF($C$11:$AN$11,"I.Mad",C31:AN31)</f>
        <v>0</v>
      </c>
      <c r="AQ31" s="54">
        <f t="shared" si="2"/>
        <v>2.9411764705882353E-2</v>
      </c>
      <c r="AT31" s="19"/>
      <c r="AU31" s="19"/>
      <c r="AV31" s="19"/>
    </row>
    <row r="32" spans="2:48" ht="50.25" customHeight="1" x14ac:dyDescent="0.7">
      <c r="B32" s="80" t="s">
        <v>51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56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57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54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60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58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1800</v>
      </c>
      <c r="G41" s="54">
        <f t="shared" si="8"/>
        <v>8516.0550000000003</v>
      </c>
      <c r="H41" s="54">
        <f t="shared" si="8"/>
        <v>249.27500000000003</v>
      </c>
      <c r="I41" s="54">
        <f t="shared" si="8"/>
        <v>10742.373265306122</v>
      </c>
      <c r="J41" s="54">
        <f t="shared" si="8"/>
        <v>9698.1099999999988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5440</v>
      </c>
      <c r="R41" s="54">
        <f t="shared" si="8"/>
        <v>0</v>
      </c>
      <c r="S41" s="54">
        <f>+SUM(S24:S40,S18,S12)</f>
        <v>4610</v>
      </c>
      <c r="T41" s="54">
        <f t="shared" si="8"/>
        <v>105</v>
      </c>
      <c r="U41" s="54">
        <f>+SUM(U24:U40,U18,U12)</f>
        <v>1800</v>
      </c>
      <c r="V41" s="54">
        <f t="shared" si="8"/>
        <v>385</v>
      </c>
      <c r="W41" s="54">
        <f t="shared" si="8"/>
        <v>8225</v>
      </c>
      <c r="X41" s="54">
        <f t="shared" si="8"/>
        <v>0</v>
      </c>
      <c r="Y41" s="54">
        <f t="shared" si="8"/>
        <v>6101.5349999999999</v>
      </c>
      <c r="Z41" s="54">
        <f t="shared" si="8"/>
        <v>1859.4671470000001</v>
      </c>
      <c r="AA41" s="54">
        <f t="shared" si="8"/>
        <v>4740.0000000000009</v>
      </c>
      <c r="AB41" s="54">
        <f t="shared" si="8"/>
        <v>0</v>
      </c>
      <c r="AC41" s="54">
        <f t="shared" si="8"/>
        <v>6880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57054.96326530612</v>
      </c>
      <c r="AP41" s="54">
        <f>SUM(AP12,AP18,AP24:AP37)</f>
        <v>14096.852146999998</v>
      </c>
      <c r="AQ41" s="54">
        <f>SUM(AO41:AP41)</f>
        <v>71151.81541230611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>
        <v>16.899999999999999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15.3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39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59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53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61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2018-05-02T17:27:53Z</dcterms:modified>
</cp:coreProperties>
</file>