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120" windowWidth="20316" windowHeight="6360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<sst xmlns="http://schemas.openxmlformats.org/spreadsheetml/2006/main" count="367" uniqueCount="69">
  <si>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</si>
  <si>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</si>
  <si>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</si>
  <si>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</si>
  <si>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</si>
  <si>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</si>
  <si>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</si>
  <si>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</si>
  <si>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</si>
  <si>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</si>
  <si>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</si>
  <si>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</si>
  <si>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</si>
  <si>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</si>
  <si>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</si>
  <si>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</si>
  <si>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</si>
  <si>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</si>
  <si>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</si>
  <si>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</si>
  <si>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</si>
  <si>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</si>
  <si>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</si>
  <si>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</si>
  <si>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</si>
  <si>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</si>
  <si>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</si>
  <si>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</si>
  <si>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</si>
  <si>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</si>
  <si>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</si>
  <si>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</si>
  <si>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</si>
  <si>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</si>
  <si>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</si>
  <si>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</si>
  <si>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</si>
  <si>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</si>
  <si>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</si>
  <si>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</si>
  <si>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</si>
  <si>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</si>
  <si>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</si>
  <si>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</si>
  <si>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</si>
  <si>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</si>
  <si>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</si>
  <si>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</si>
  <si>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</si>
  <si>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</si>
  <si>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</si>
  <si>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</si>
  <si>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</si>
  <si>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</si>
  <si>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</si>
  <si>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</si>
  <si>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</si>
  <si>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</si>
  <si>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</si>
  <si>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</si>
  <si>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</si>
  <si>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</si>
  <si>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</si>
  <si>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</si>
  <si>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</si>
  <si>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S/M</t>
  </si>
  <si>
    <t>Callao, 02 de mayo del 2018</t>
  </si>
  <si>
    <t>Atención: Sr. Raúl Pérez-Reyes Espejo</t>
  </si>
  <si>
    <t xml:space="preserve">        Fecha  : 30/04/2018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</si>
</sst>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3">
    <xf numFmtId="0" fontId="0" fillId="0" borderId="0"/>
    <xf numFmtId="166" fontId="16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165" fontId="16" fillId="0" borderId="0" applyFont="0" applyFill="0" applyBorder="0" applyAlignment="0" applyProtection="0"/>
    <xf numFmtId="0" fontId="16" fillId="0" borderId="0"/>
    <xf numFmtId="0" fontId="43" fillId="0" borderId="0"/>
    <xf numFmtId="0" fontId="16" fillId="0" borderId="0"/>
    <xf numFmtId="0" fontId="43" fillId="0" borderId="0"/>
    <xf numFmtId="0" fontId="16" fillId="0" borderId="0"/>
    <xf numFmtId="0" fontId="43" fillId="0" borderId="0"/>
    <xf numFmtId="0" fontId="43" fillId="0" borderId="0"/>
    <xf numFmtId="0" fontId="43" fillId="0" borderId="0"/>
    <xf numFmtId="0" fontId="25" fillId="0" borderId="0"/>
    <xf numFmtId="0" fontId="39" fillId="0" borderId="0"/>
    <xf numFmtId="0" fontId="16" fillId="0" borderId="0"/>
    <xf numFmtId="170" fontId="16" fillId="0" borderId="0" applyFont="0" applyFill="0" applyBorder="0" applyAlignment="0" applyProtection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164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128">
    <xf numFmtId="0" fontId="0" fillId="0" borderId="0" xfId="0"/>
    <xf numFmtId="0" fontId="18" fillId="0" borderId="0" xfId="0" applyFont="1" applyBorder="1"/>
    <xf numFmtId="0" fontId="17" fillId="0" borderId="0" xfId="0" applyFont="1"/>
    <xf numFmtId="0" fontId="18" fillId="0" borderId="0" xfId="0" applyFont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1" fillId="0" borderId="0" xfId="0" applyFont="1" applyBorder="1"/>
    <xf numFmtId="0" fontId="19" fillId="3" borderId="2" xfId="0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/>
    <xf numFmtId="0" fontId="19" fillId="0" borderId="4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0" borderId="0" xfId="0" applyFont="1"/>
    <xf numFmtId="0" fontId="22" fillId="0" borderId="0" xfId="0" applyFont="1"/>
    <xf numFmtId="20" fontId="18" fillId="0" borderId="0" xfId="0" quotePrefix="1" applyNumberFormat="1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69" fontId="17" fillId="0" borderId="0" xfId="0" applyNumberFormat="1" applyFont="1"/>
    <xf numFmtId="0" fontId="18" fillId="0" borderId="0" xfId="0" applyFont="1" applyBorder="1" applyAlignment="1">
      <alignment horizontal="left"/>
    </xf>
    <xf numFmtId="0" fontId="23" fillId="0" borderId="0" xfId="0" quotePrefix="1" applyFont="1" applyAlignment="1">
      <alignment horizontal="left"/>
    </xf>
    <xf numFmtId="0" fontId="18" fillId="0" borderId="0" xfId="0" quotePrefix="1" applyFont="1" applyAlignment="1">
      <alignment horizontal="left"/>
    </xf>
    <xf numFmtId="168" fontId="18" fillId="0" borderId="0" xfId="0" applyNumberFormat="1" applyFont="1" applyBorder="1"/>
    <xf numFmtId="168" fontId="19" fillId="3" borderId="5" xfId="0" applyNumberFormat="1" applyFont="1" applyFill="1" applyBorder="1" applyAlignment="1">
      <alignment horizontal="center" wrapText="1"/>
    </xf>
    <xf numFmtId="168" fontId="19" fillId="0" borderId="0" xfId="0" applyNumberFormat="1" applyFont="1" applyBorder="1" applyAlignment="1">
      <alignment horizontal="center"/>
    </xf>
    <xf numFmtId="1" fontId="17" fillId="0" borderId="0" xfId="0" applyNumberFormat="1" applyFont="1"/>
    <xf numFmtId="0" fontId="21" fillId="0" borderId="3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 applyAlignment="1"/>
    <xf numFmtId="0" fontId="18" fillId="0" borderId="0" xfId="0" applyFont="1" applyAlignment="1"/>
    <xf numFmtId="0" fontId="17" fillId="0" borderId="0" xfId="0" applyFont="1" applyAlignment="1"/>
    <xf numFmtId="1" fontId="18" fillId="0" borderId="0" xfId="0" applyNumberFormat="1" applyFont="1" applyBorder="1" applyAlignment="1">
      <alignment horizontal="center"/>
    </xf>
    <xf numFmtId="1" fontId="18" fillId="0" borderId="0" xfId="0" applyNumberFormat="1" applyFont="1" applyBorder="1"/>
    <xf numFmtId="168" fontId="24" fillId="0" borderId="1" xfId="0" applyNumberFormat="1" applyFont="1" applyBorder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0" fontId="18" fillId="3" borderId="0" xfId="0" applyFont="1" applyFill="1" applyBorder="1" applyAlignment="1">
      <alignment horizontal="right"/>
    </xf>
    <xf numFmtId="0" fontId="17" fillId="3" borderId="0" xfId="0" applyFont="1" applyFill="1" applyAlignment="1">
      <alignment horizontal="right"/>
    </xf>
    <xf numFmtId="168" fontId="26" fillId="0" borderId="0" xfId="12" applyNumberFormat="1" applyFont="1" applyBorder="1" applyAlignment="1">
      <alignment horizontal="center"/>
    </xf>
    <xf numFmtId="1" fontId="19" fillId="0" borderId="3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0" fontId="27" fillId="0" borderId="4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0" borderId="0" xfId="0" applyFont="1"/>
    <xf numFmtId="0" fontId="27" fillId="0" borderId="1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27" fillId="0" borderId="5" xfId="0" applyFont="1" applyBorder="1" applyAlignment="1">
      <alignment horizontal="center"/>
    </xf>
    <xf numFmtId="1" fontId="19" fillId="0" borderId="3" xfId="0" quotePrefix="1" applyNumberFormat="1" applyFont="1" applyBorder="1" applyAlignment="1">
      <alignment horizontal="center"/>
    </xf>
    <xf numFmtId="1" fontId="29" fillId="0" borderId="1" xfId="0" applyNumberFormat="1" applyFont="1" applyFill="1" applyBorder="1" applyAlignment="1">
      <alignment horizontal="center"/>
    </xf>
    <xf numFmtId="1" fontId="29" fillId="0" borderId="1" xfId="0" applyNumberFormat="1" applyFont="1" applyBorder="1" applyAlignment="1">
      <alignment horizontal="center"/>
    </xf>
    <xf numFmtId="1" fontId="29" fillId="0" borderId="1" xfId="0" quotePrefix="1" applyNumberFormat="1" applyFont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1" fontId="29" fillId="0" borderId="5" xfId="0" applyNumberFormat="1" applyFont="1" applyBorder="1" applyAlignment="1">
      <alignment horizontal="center"/>
    </xf>
    <xf numFmtId="0" fontId="21" fillId="0" borderId="0" xfId="0" applyFont="1"/>
    <xf numFmtId="168" fontId="29" fillId="0" borderId="1" xfId="0" applyNumberFormat="1" applyFont="1" applyFill="1" applyBorder="1" applyAlignment="1">
      <alignment horizontal="center"/>
    </xf>
    <xf numFmtId="168" fontId="29" fillId="0" borderId="1" xfId="0" quotePrefix="1" applyNumberFormat="1" applyFont="1" applyBorder="1" applyAlignment="1">
      <alignment horizontal="center"/>
    </xf>
    <xf numFmtId="1" fontId="29" fillId="0" borderId="0" xfId="0" applyNumberFormat="1" applyFont="1" applyBorder="1" applyAlignment="1">
      <alignment horizontal="center"/>
    </xf>
    <xf numFmtId="0" fontId="17" fillId="0" borderId="0" xfId="0" applyFont="1" applyBorder="1"/>
    <xf numFmtId="1" fontId="32" fillId="0" borderId="0" xfId="12" applyNumberFormat="1" applyFont="1" applyFill="1" applyBorder="1" applyProtection="1">
      <protection locked="0"/>
    </xf>
    <xf numFmtId="1" fontId="32" fillId="0" borderId="0" xfId="12" applyNumberFormat="1" applyFont="1" applyFill="1" applyBorder="1" applyAlignment="1" applyProtection="1">
      <protection locked="0"/>
    </xf>
    <xf numFmtId="1" fontId="32" fillId="0" borderId="0" xfId="12" applyNumberFormat="1" applyFont="1" applyFill="1" applyBorder="1" applyAlignment="1" applyProtection="1">
      <alignment horizontal="right"/>
      <protection locked="0"/>
    </xf>
    <xf numFmtId="1" fontId="32" fillId="0" borderId="0" xfId="12" quotePrefix="1" applyNumberFormat="1" applyFont="1" applyFill="1" applyBorder="1" applyAlignment="1" applyProtection="1">
      <protection locked="0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/>
    <xf numFmtId="0" fontId="18" fillId="0" borderId="0" xfId="0" applyFont="1" applyFill="1"/>
    <xf numFmtId="0" fontId="21" fillId="0" borderId="0" xfId="0" applyFont="1" applyAlignment="1">
      <alignment horizontal="left"/>
    </xf>
    <xf numFmtId="49" fontId="21" fillId="0" borderId="0" xfId="0" applyNumberFormat="1" applyFont="1"/>
    <xf numFmtId="22" fontId="21" fillId="0" borderId="0" xfId="0" applyNumberFormat="1" applyFont="1"/>
    <xf numFmtId="168" fontId="29" fillId="0" borderId="5" xfId="0" applyNumberFormat="1" applyFont="1" applyBorder="1" applyAlignment="1">
      <alignment horizontal="center"/>
    </xf>
    <xf numFmtId="0" fontId="35" fillId="0" borderId="0" xfId="0" applyFont="1"/>
    <xf numFmtId="1" fontId="29" fillId="0" borderId="0" xfId="0" applyNumberFormat="1" applyFont="1" applyFill="1" applyBorder="1" applyAlignment="1">
      <alignment horizontal="center"/>
    </xf>
    <xf numFmtId="0" fontId="37" fillId="0" borderId="2" xfId="0" applyFont="1" applyFill="1" applyBorder="1" applyAlignment="1">
      <alignment horizontal="center"/>
    </xf>
    <xf numFmtId="0" fontId="37" fillId="0" borderId="5" xfId="0" applyFont="1" applyFill="1" applyBorder="1" applyAlignment="1">
      <alignment horizontal="center"/>
    </xf>
    <xf numFmtId="0" fontId="37" fillId="0" borderId="6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168" fontId="29" fillId="0" borderId="0" xfId="0" quotePrefix="1" applyNumberFormat="1" applyFont="1" applyBorder="1" applyAlignment="1">
      <alignment horizontal="center"/>
    </xf>
    <xf numFmtId="0" fontId="38" fillId="0" borderId="5" xfId="0" applyFont="1" applyBorder="1"/>
    <xf numFmtId="0" fontId="38" fillId="0" borderId="5" xfId="0" applyFont="1" applyBorder="1" applyAlignment="1">
      <alignment horizontal="left"/>
    </xf>
    <xf numFmtId="0" fontId="38" fillId="0" borderId="1" xfId="0" applyFont="1" applyBorder="1" applyAlignment="1">
      <alignment horizontal="left"/>
    </xf>
    <xf numFmtId="0" fontId="38" fillId="3" borderId="2" xfId="0" applyFont="1" applyFill="1" applyBorder="1" applyAlignment="1">
      <alignment horizontal="left"/>
    </xf>
    <xf numFmtId="0" fontId="38" fillId="0" borderId="1" xfId="0" applyFont="1" applyBorder="1"/>
    <xf numFmtId="0" fontId="18" fillId="0" borderId="0" xfId="0" applyFont="1" applyFill="1" applyBorder="1" applyAlignment="1">
      <alignment horizontal="center"/>
    </xf>
    <xf numFmtId="0" fontId="38" fillId="0" borderId="9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Border="1"/>
    <xf numFmtId="168" fontId="29" fillId="3" borderId="5" xfId="0" applyNumberFormat="1" applyFont="1" applyFill="1" applyBorder="1" applyAlignment="1">
      <alignment horizontal="center" wrapText="1"/>
    </xf>
    <xf numFmtId="0" fontId="34" fillId="0" borderId="0" xfId="13" applyFont="1" applyFill="1" applyAlignment="1" applyProtection="1"/>
    <xf numFmtId="168" fontId="19" fillId="0" borderId="3" xfId="0" quotePrefix="1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28" fillId="0" borderId="0" xfId="0" applyFont="1"/>
    <xf numFmtId="1" fontId="40" fillId="0" borderId="0" xfId="12" quotePrefix="1" applyNumberFormat="1" applyFont="1" applyBorder="1" applyAlignment="1" applyProtection="1">
      <protection locked="0"/>
    </xf>
    <xf numFmtId="0" fontId="28" fillId="0" borderId="0" xfId="0" applyFont="1" applyBorder="1" applyAlignment="1"/>
    <xf numFmtId="0" fontId="28" fillId="3" borderId="0" xfId="0" applyFont="1" applyFill="1" applyAlignment="1">
      <alignment horizontal="right"/>
    </xf>
    <xf numFmtId="0" fontId="24" fillId="0" borderId="0" xfId="0" applyFont="1"/>
    <xf numFmtId="0" fontId="28" fillId="0" borderId="0" xfId="0" applyFont="1" applyBorder="1"/>
    <xf numFmtId="1" fontId="28" fillId="0" borderId="0" xfId="0" applyNumberFormat="1" applyFont="1" applyBorder="1"/>
    <xf numFmtId="1" fontId="28" fillId="0" borderId="0" xfId="0" applyNumberFormat="1" applyFont="1" applyBorder="1" applyAlignment="1">
      <alignment horizontal="center"/>
    </xf>
    <xf numFmtId="0" fontId="41" fillId="0" borderId="0" xfId="0" applyFont="1"/>
    <xf numFmtId="0" fontId="42" fillId="0" borderId="0" xfId="0" applyFont="1"/>
    <xf numFmtId="0" fontId="44" fillId="0" borderId="0" xfId="0" applyFont="1"/>
    <xf numFmtId="1" fontId="38" fillId="0" borderId="0" xfId="0" applyNumberFormat="1" applyFont="1"/>
    <xf numFmtId="0" fontId="34" fillId="0" borderId="0" xfId="0" applyFont="1" applyBorder="1"/>
    <xf numFmtId="169" fontId="29" fillId="0" borderId="5" xfId="0" applyNumberFormat="1" applyFont="1" applyBorder="1" applyAlignment="1">
      <alignment horizontal="center"/>
    </xf>
    <xf numFmtId="1" fontId="17" fillId="0" borderId="0" xfId="0" applyNumberFormat="1" applyFont="1" applyBorder="1"/>
    <xf numFmtId="0" fontId="0" fillId="0" borderId="1" xfId="0" applyBorder="1"/>
    <xf numFmtId="0" fontId="46" fillId="0" borderId="0" xfId="0" applyFont="1" applyBorder="1" applyAlignment="1"/>
    <xf numFmtId="168" fontId="46" fillId="0" borderId="0" xfId="0" applyNumberFormat="1" applyFont="1" applyBorder="1" applyAlignment="1"/>
    <xf numFmtId="2" fontId="29" fillId="0" borderId="5" xfId="0" applyNumberFormat="1" applyFont="1" applyBorder="1" applyAlignment="1">
      <alignment horizontal="center"/>
    </xf>
    <xf numFmtId="0" fontId="38" fillId="0" borderId="0" xfId="0" applyFont="1"/>
    <xf numFmtId="0" fontId="24" fillId="0" borderId="0" xfId="0" applyFont="1" applyFill="1"/>
    <xf numFmtId="0" fontId="27" fillId="4" borderId="8" xfId="0" applyFont="1" applyFill="1" applyBorder="1" applyAlignment="1">
      <alignment horizontal="center"/>
    </xf>
    <xf numFmtId="0" fontId="27" fillId="4" borderId="7" xfId="0" applyFont="1" applyFill="1" applyBorder="1" applyAlignment="1">
      <alignment horizontal="center"/>
    </xf>
    <xf numFmtId="0" fontId="45" fillId="0" borderId="2" xfId="0" applyFont="1" applyFill="1" applyBorder="1" applyAlignment="1">
      <alignment horizontal="center"/>
    </xf>
    <xf numFmtId="0" fontId="45" fillId="0" borderId="4" xfId="0" applyFont="1" applyFill="1" applyBorder="1" applyAlignment="1">
      <alignment horizontal="center"/>
    </xf>
    <xf numFmtId="0" fontId="45" fillId="0" borderId="2" xfId="0" quotePrefix="1" applyFont="1" applyFill="1" applyBorder="1" applyAlignment="1">
      <alignment horizontal="center"/>
    </xf>
    <xf numFmtId="0" fontId="37" fillId="0" borderId="2" xfId="0" quotePrefix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45" fillId="0" borderId="4" xfId="0" quotePrefix="1" applyFont="1" applyFill="1" applyBorder="1" applyAlignment="1">
      <alignment horizontal="center"/>
    </xf>
    <xf numFmtId="0" fontId="45" fillId="0" borderId="1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20" fontId="33" fillId="0" borderId="0" xfId="0" applyNumberFormat="1" applyFont="1" applyAlignment="1">
      <alignment horizontal="right"/>
    </xf>
    <xf numFmtId="167" fontId="21" fillId="0" borderId="0" xfId="0" applyNumberFormat="1" applyFont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45" fillId="4" borderId="1" xfId="0" applyFont="1" applyFill="1" applyBorder="1" applyAlignment="1">
      <alignment horizontal="center"/>
    </xf>
  </cellXfs>
  <cellStyles count="33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N1" zoomScale="25" zoomScaleNormal="25" workbookViewId="0">
      <selection activeCell="AH12" sqref="AH12"/>
    </sheetView>
  </sheetViews>
  <sheetFormatPr baseColWidth="10" defaultColWidth="11.44140625" defaultRowHeight="22.8" x14ac:dyDescent="0.4"/>
  <cols>
    <col min="1" max="1" width="1.88671875" style="2" customWidth="1"/>
    <col min="2" max="2" width="52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4.6640625" style="2" customWidth="1"/>
    <col min="8" max="8" width="22.44140625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6640625" style="2" customWidth="1"/>
    <col min="24" max="24" width="28.33203125" style="2" customWidth="1"/>
    <col min="25" max="25" width="35.88671875" style="2" customWidth="1"/>
    <col min="26" max="26" width="28.44140625" style="2" customWidth="1"/>
    <col min="27" max="27" width="36.441406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89" t="s">
        <v>41</v>
      </c>
    </row>
    <row r="2" spans="2:48" ht="32.4" x14ac:dyDescent="0.55000000000000004">
      <c r="B2" s="112" t="s">
        <v>42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22" t="s">
        <v>67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6">
      <c r="B5" s="122" t="s">
        <v>62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36</v>
      </c>
      <c r="AN6" s="123"/>
      <c r="AO6" s="123"/>
      <c r="AP6" s="123"/>
      <c r="AQ6" s="123"/>
    </row>
    <row r="7" spans="2:48" s="9" customFormat="1" ht="27.75" customHeight="1" x14ac:dyDescent="0.5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4"/>
      <c r="AP7" s="124"/>
      <c r="AQ7" s="124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68</v>
      </c>
      <c r="AP8" s="123"/>
      <c r="AQ8" s="123"/>
    </row>
    <row r="9" spans="2:48" ht="24.6" x14ac:dyDescent="0.4">
      <c r="B9" s="14" t="s">
        <v>2</v>
      </c>
      <c r="C9" s="11" t="s">
        <v>63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5">
      <c r="B10" s="84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7" t="s">
        <v>43</v>
      </c>
      <c r="J10" s="127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50</v>
      </c>
      <c r="X10" s="119"/>
      <c r="Y10" s="117" t="s">
        <v>44</v>
      </c>
      <c r="Z10" s="116"/>
      <c r="AA10" s="117" t="s">
        <v>37</v>
      </c>
      <c r="AB10" s="116"/>
      <c r="AC10" s="117" t="s">
        <v>13</v>
      </c>
      <c r="AD10" s="116"/>
      <c r="AE10" s="115" t="s">
        <v>52</v>
      </c>
      <c r="AF10" s="116"/>
      <c r="AG10" s="115" t="s">
        <v>45</v>
      </c>
      <c r="AH10" s="116"/>
      <c r="AI10" s="115" t="s">
        <v>46</v>
      </c>
      <c r="AJ10" s="116"/>
      <c r="AK10" s="115" t="s">
        <v>47</v>
      </c>
      <c r="AL10" s="116"/>
      <c r="AM10" s="115" t="s">
        <v>48</v>
      </c>
      <c r="AN10" s="116"/>
      <c r="AO10" s="125" t="s">
        <v>14</v>
      </c>
      <c r="AP10" s="126"/>
      <c r="AQ10" s="85" t="s">
        <v>15</v>
      </c>
      <c r="AT10" s="87"/>
    </row>
    <row r="11" spans="2:48" s="44" customFormat="1" ht="36" customHeight="1" x14ac:dyDescent="0.7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7">
      <c r="B12" s="79" t="s">
        <v>18</v>
      </c>
      <c r="C12" s="50">
        <v>0</v>
      </c>
      <c r="D12" s="50">
        <v>0</v>
      </c>
      <c r="E12" s="50">
        <v>0</v>
      </c>
      <c r="F12" s="50">
        <v>1800</v>
      </c>
      <c r="G12" s="50">
        <v>8516.0550000000003</v>
      </c>
      <c r="H12" s="50">
        <v>249.27500000000003</v>
      </c>
      <c r="I12" s="50">
        <v>10741.21</v>
      </c>
      <c r="J12" s="50">
        <v>9691.1299999999992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5427.6909999999998</v>
      </c>
      <c r="R12" s="50">
        <v>0</v>
      </c>
      <c r="S12" s="50">
        <v>4610</v>
      </c>
      <c r="T12" s="50">
        <v>105</v>
      </c>
      <c r="U12" s="50">
        <v>1800</v>
      </c>
      <c r="V12" s="50">
        <v>385</v>
      </c>
      <c r="W12" s="50">
        <v>8225</v>
      </c>
      <c r="X12" s="50">
        <v>0</v>
      </c>
      <c r="Y12" s="50">
        <v>6101.5349999999999</v>
      </c>
      <c r="Z12" s="50">
        <v>1857</v>
      </c>
      <c r="AA12" s="50">
        <v>4727.8782643678169</v>
      </c>
      <c r="AB12" s="50">
        <v>0</v>
      </c>
      <c r="AC12" s="50">
        <v>6863.9611764705878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57013.330440838399</v>
      </c>
      <c r="AP12" s="51">
        <f>SUMIF($C$11:$AN$11,"I.Mad",C12:AN12)</f>
        <v>14087.404999999999</v>
      </c>
      <c r="AQ12" s="51">
        <f>SUM(AO12:AP12)</f>
        <v>71100.735440838398</v>
      </c>
      <c r="AS12" s="26"/>
      <c r="AT12" s="59"/>
    </row>
    <row r="13" spans="2:48" ht="50.25" customHeight="1" x14ac:dyDescent="0.7">
      <c r="B13" s="80" t="s">
        <v>19</v>
      </c>
      <c r="C13" s="52" t="s">
        <v>20</v>
      </c>
      <c r="D13" s="52" t="s">
        <v>20</v>
      </c>
      <c r="E13" s="52" t="s">
        <v>20</v>
      </c>
      <c r="F13" s="52">
        <v>48</v>
      </c>
      <c r="G13" s="52">
        <v>32</v>
      </c>
      <c r="H13" s="52">
        <v>3</v>
      </c>
      <c r="I13" s="52">
        <v>56</v>
      </c>
      <c r="J13" s="52">
        <v>168</v>
      </c>
      <c r="K13" s="52" t="s">
        <v>20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>
        <v>21</v>
      </c>
      <c r="R13" s="52" t="s">
        <v>20</v>
      </c>
      <c r="S13" s="52">
        <v>16</v>
      </c>
      <c r="T13" s="52">
        <v>1</v>
      </c>
      <c r="U13" s="52">
        <v>8</v>
      </c>
      <c r="V13" s="52">
        <v>4</v>
      </c>
      <c r="W13" s="52">
        <v>29</v>
      </c>
      <c r="X13" s="52" t="s">
        <v>20</v>
      </c>
      <c r="Y13" s="52">
        <v>34</v>
      </c>
      <c r="Z13" s="52">
        <v>21</v>
      </c>
      <c r="AA13" s="52">
        <v>15</v>
      </c>
      <c r="AB13" s="52" t="s">
        <v>20</v>
      </c>
      <c r="AC13" s="52">
        <v>24</v>
      </c>
      <c r="AD13" s="52" t="s">
        <v>20</v>
      </c>
      <c r="AE13" s="52" t="s">
        <v>20</v>
      </c>
      <c r="AF13" s="52" t="s">
        <v>20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 t="s">
        <v>20</v>
      </c>
      <c r="AL13" s="52" t="s">
        <v>20</v>
      </c>
      <c r="AM13" s="52" t="s">
        <v>20</v>
      </c>
      <c r="AN13" s="52" t="s">
        <v>20</v>
      </c>
      <c r="AO13" s="51">
        <f>SUMIF($C$11:$AN$11,"Ind*",C13:AN13)</f>
        <v>235</v>
      </c>
      <c r="AP13" s="51">
        <f>SUMIF($C$11:$AN$11,"I.Mad",C13:AN13)</f>
        <v>245</v>
      </c>
      <c r="AQ13" s="51">
        <f>SUM(AO13:AP13)</f>
        <v>480</v>
      </c>
      <c r="AT13" s="19"/>
      <c r="AU13" s="19"/>
      <c r="AV13" s="19"/>
    </row>
    <row r="14" spans="2:48" ht="50.25" customHeight="1" x14ac:dyDescent="0.7">
      <c r="B14" s="80" t="s">
        <v>21</v>
      </c>
      <c r="C14" s="52" t="s">
        <v>20</v>
      </c>
      <c r="D14" s="52" t="s">
        <v>20</v>
      </c>
      <c r="E14" s="52" t="s">
        <v>20</v>
      </c>
      <c r="F14" s="52" t="s">
        <v>65</v>
      </c>
      <c r="G14" s="52">
        <v>10</v>
      </c>
      <c r="H14" s="52" t="s">
        <v>65</v>
      </c>
      <c r="I14" s="52">
        <v>4</v>
      </c>
      <c r="J14" s="52">
        <v>37</v>
      </c>
      <c r="K14" s="52" t="s">
        <v>20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>
        <v>8</v>
      </c>
      <c r="R14" s="52" t="s">
        <v>20</v>
      </c>
      <c r="S14" s="52">
        <v>6</v>
      </c>
      <c r="T14" s="52" t="s">
        <v>65</v>
      </c>
      <c r="U14" s="52">
        <v>4</v>
      </c>
      <c r="V14" s="52">
        <v>1</v>
      </c>
      <c r="W14" s="52">
        <v>10</v>
      </c>
      <c r="X14" s="52" t="s">
        <v>20</v>
      </c>
      <c r="Y14" s="52">
        <v>8</v>
      </c>
      <c r="Z14" s="52">
        <v>4</v>
      </c>
      <c r="AA14" s="52">
        <v>4</v>
      </c>
      <c r="AB14" s="52" t="s">
        <v>20</v>
      </c>
      <c r="AC14" s="52">
        <v>7</v>
      </c>
      <c r="AD14" s="52" t="s">
        <v>20</v>
      </c>
      <c r="AE14" s="52" t="s">
        <v>20</v>
      </c>
      <c r="AF14" s="52" t="s">
        <v>20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 t="s">
        <v>20</v>
      </c>
      <c r="AL14" s="52" t="s">
        <v>20</v>
      </c>
      <c r="AM14" s="52" t="s">
        <v>20</v>
      </c>
      <c r="AN14" s="52" t="s">
        <v>20</v>
      </c>
      <c r="AO14" s="51">
        <f>SUMIF($C$11:$AN$11,"Ind*",C14:AN14)</f>
        <v>61</v>
      </c>
      <c r="AP14" s="51">
        <f>SUMIF($C$11:$AN$11,"I.Mad",C14:AN14)</f>
        <v>42</v>
      </c>
      <c r="AQ14" s="51">
        <f>SUM(AO14:AP14)</f>
        <v>103</v>
      </c>
      <c r="AT14" s="19"/>
      <c r="AU14" s="19"/>
      <c r="AV14" s="19"/>
    </row>
    <row r="15" spans="2:48" ht="50.25" customHeight="1" x14ac:dyDescent="0.7">
      <c r="B15" s="80" t="s">
        <v>22</v>
      </c>
      <c r="C15" s="52" t="s">
        <v>20</v>
      </c>
      <c r="D15" s="52" t="s">
        <v>20</v>
      </c>
      <c r="E15" s="52" t="s">
        <v>20</v>
      </c>
      <c r="F15" s="52" t="s">
        <v>20</v>
      </c>
      <c r="G15" s="52">
        <v>7.6528833426831602</v>
      </c>
      <c r="H15" s="52" t="s">
        <v>20</v>
      </c>
      <c r="I15" s="52">
        <v>21.502126756818164</v>
      </c>
      <c r="J15" s="52">
        <v>10.008759166992181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>
        <v>2.2755383939855802</v>
      </c>
      <c r="R15" s="52" t="s">
        <v>20</v>
      </c>
      <c r="S15" s="52">
        <v>6.8299511832743178</v>
      </c>
      <c r="T15" s="52" t="s">
        <v>20</v>
      </c>
      <c r="U15" s="52">
        <v>4.1785047058255893</v>
      </c>
      <c r="V15" s="52">
        <v>7.4534161490683237</v>
      </c>
      <c r="W15" s="52">
        <v>3.7911937645566973</v>
      </c>
      <c r="X15" s="52" t="s">
        <v>20</v>
      </c>
      <c r="Y15" s="52">
        <v>11.785640000000001</v>
      </c>
      <c r="Z15" s="52">
        <v>20.382259999999999</v>
      </c>
      <c r="AA15" s="52">
        <v>5.18072268102061</v>
      </c>
      <c r="AB15" s="52" t="s">
        <v>20</v>
      </c>
      <c r="AC15" s="52">
        <v>59.456736744920711</v>
      </c>
      <c r="AD15" s="52" t="s">
        <v>20</v>
      </c>
      <c r="AE15" s="52" t="s">
        <v>20</v>
      </c>
      <c r="AF15" s="52" t="s">
        <v>20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 t="s">
        <v>20</v>
      </c>
      <c r="AL15" s="52" t="s">
        <v>20</v>
      </c>
      <c r="AM15" s="52" t="s">
        <v>20</v>
      </c>
      <c r="AN15" s="52" t="s">
        <v>20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7">
      <c r="B16" s="80" t="s">
        <v>23</v>
      </c>
      <c r="C16" s="57" t="s">
        <v>20</v>
      </c>
      <c r="D16" s="57" t="s">
        <v>20</v>
      </c>
      <c r="E16" s="57" t="s">
        <v>20</v>
      </c>
      <c r="F16" s="57" t="s">
        <v>20</v>
      </c>
      <c r="G16" s="57">
        <v>12.5</v>
      </c>
      <c r="H16" s="57" t="s">
        <v>20</v>
      </c>
      <c r="I16" s="57">
        <v>13</v>
      </c>
      <c r="J16" s="57">
        <v>13.5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>
        <v>14</v>
      </c>
      <c r="R16" s="57" t="s">
        <v>20</v>
      </c>
      <c r="S16" s="57">
        <v>14</v>
      </c>
      <c r="T16" s="57" t="s">
        <v>20</v>
      </c>
      <c r="U16" s="57">
        <v>13</v>
      </c>
      <c r="V16" s="57">
        <v>12.5</v>
      </c>
      <c r="W16" s="57">
        <v>14</v>
      </c>
      <c r="X16" s="57" t="s">
        <v>20</v>
      </c>
      <c r="Y16" s="57">
        <v>12.5</v>
      </c>
      <c r="Z16" s="57">
        <v>12.5</v>
      </c>
      <c r="AA16" s="57">
        <v>14.5</v>
      </c>
      <c r="AB16" s="57" t="s">
        <v>20</v>
      </c>
      <c r="AC16" s="57">
        <v>11</v>
      </c>
      <c r="AD16" s="57" t="s">
        <v>20</v>
      </c>
      <c r="AE16" s="57" t="s">
        <v>20</v>
      </c>
      <c r="AF16" s="57" t="s">
        <v>20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 t="s">
        <v>20</v>
      </c>
      <c r="AL16" s="57" t="s">
        <v>20</v>
      </c>
      <c r="AM16" s="57" t="s">
        <v>20</v>
      </c>
      <c r="AN16" s="57" t="s">
        <v>20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5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7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7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7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>
        <v>2.4671470000000002</v>
      </c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2.4671470000000002</v>
      </c>
      <c r="AQ24" s="54">
        <f t="shared" ref="AQ24:AQ37" si="2">SUM(AO24:AP24)</f>
        <v>2.4671470000000002</v>
      </c>
      <c r="AT24" s="19"/>
      <c r="AU24" s="19"/>
      <c r="AV24" s="19"/>
    </row>
    <row r="25" spans="2:48" ht="50.25" customHeight="1" x14ac:dyDescent="0.7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54"/>
      <c r="V25" s="70"/>
      <c r="W25" s="70"/>
      <c r="X25" s="70"/>
      <c r="Y25" s="70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7">
      <c r="B26" s="82" t="s">
        <v>40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>
        <v>12.308999999999999</v>
      </c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12.308999999999999</v>
      </c>
      <c r="AP26" s="51">
        <f t="shared" si="1"/>
        <v>0</v>
      </c>
      <c r="AQ26" s="54">
        <f t="shared" si="2"/>
        <v>12.308999999999999</v>
      </c>
      <c r="AT26" s="19"/>
      <c r="AU26" s="19"/>
      <c r="AV26" s="19"/>
    </row>
    <row r="27" spans="2:48" ht="50.25" customHeight="1" x14ac:dyDescent="0.7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7">
      <c r="B28" s="82" t="s">
        <v>49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44.25" customHeight="1" x14ac:dyDescent="0.7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7">
      <c r="B30" s="82" t="s">
        <v>31</v>
      </c>
      <c r="C30" s="54"/>
      <c r="D30" s="54"/>
      <c r="E30" s="54"/>
      <c r="F30" s="54"/>
      <c r="G30" s="54"/>
      <c r="H30" s="54"/>
      <c r="I30" s="54">
        <v>1.1632653061224489</v>
      </c>
      <c r="J30" s="54">
        <v>6.98</v>
      </c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54"/>
      <c r="Z30" s="70"/>
      <c r="AA30" s="70">
        <v>12.121735632183908</v>
      </c>
      <c r="AB30" s="54"/>
      <c r="AC30" s="54">
        <v>16.009411764705881</v>
      </c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29.294412703012238</v>
      </c>
      <c r="AP30" s="51">
        <f t="shared" si="1"/>
        <v>6.98</v>
      </c>
      <c r="AQ30" s="54">
        <f t="shared" si="2"/>
        <v>36.274412703012239</v>
      </c>
      <c r="AT30" s="19"/>
      <c r="AU30" s="19"/>
      <c r="AV30" s="19"/>
    </row>
    <row r="31" spans="2:48" ht="50.25" customHeight="1" x14ac:dyDescent="0.7">
      <c r="B31" s="80" t="s">
        <v>64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110">
        <v>2.9411764705882353E-2</v>
      </c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2.9411764705882353E-2</v>
      </c>
      <c r="AP31" s="51">
        <f t="shared" ref="AP31:AP37" si="4">SUMIF($C$11:$AN$11,"I.Mad",C31:AN31)</f>
        <v>0</v>
      </c>
      <c r="AQ31" s="54">
        <f t="shared" si="2"/>
        <v>2.9411764705882353E-2</v>
      </c>
      <c r="AT31" s="19"/>
      <c r="AU31" s="19"/>
      <c r="AV31" s="19"/>
    </row>
    <row r="32" spans="2:48" ht="50.25" customHeight="1" x14ac:dyDescent="0.7">
      <c r="B32" s="80" t="s">
        <v>51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7">
      <c r="B33" s="80" t="s">
        <v>56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7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7">
      <c r="B35" s="80" t="s">
        <v>57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7">
      <c r="B36" s="80" t="s">
        <v>54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7">
      <c r="B37" s="80" t="s">
        <v>55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7">
      <c r="B38" s="80" t="s">
        <v>60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7">
      <c r="B39" s="80" t="s">
        <v>58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7">
      <c r="B40" s="80" t="s">
        <v>64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7">
      <c r="B41" s="82" t="s">
        <v>33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0</v>
      </c>
      <c r="F41" s="54">
        <f t="shared" si="8"/>
        <v>1800</v>
      </c>
      <c r="G41" s="54">
        <f t="shared" si="8"/>
        <v>8516.0550000000003</v>
      </c>
      <c r="H41" s="54">
        <f t="shared" si="8"/>
        <v>249.27500000000003</v>
      </c>
      <c r="I41" s="54">
        <f t="shared" si="8"/>
        <v>10742.373265306122</v>
      </c>
      <c r="J41" s="54">
        <f t="shared" si="8"/>
        <v>9698.1099999999988</v>
      </c>
      <c r="K41" s="54">
        <f t="shared" si="8"/>
        <v>0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5440</v>
      </c>
      <c r="R41" s="54">
        <f t="shared" si="8"/>
        <v>0</v>
      </c>
      <c r="S41" s="54">
        <f>+SUM(S24:S40,S18,S12)</f>
        <v>4610</v>
      </c>
      <c r="T41" s="54">
        <f t="shared" si="8"/>
        <v>105</v>
      </c>
      <c r="U41" s="54">
        <f>+SUM(U24:U40,U18,U12)</f>
        <v>1800</v>
      </c>
      <c r="V41" s="54">
        <f t="shared" si="8"/>
        <v>385</v>
      </c>
      <c r="W41" s="54">
        <f t="shared" si="8"/>
        <v>8225</v>
      </c>
      <c r="X41" s="54">
        <f t="shared" si="8"/>
        <v>0</v>
      </c>
      <c r="Y41" s="54">
        <f t="shared" si="8"/>
        <v>6101.5349999999999</v>
      </c>
      <c r="Z41" s="54">
        <f t="shared" si="8"/>
        <v>1859.4671470000001</v>
      </c>
      <c r="AA41" s="54">
        <f t="shared" si="8"/>
        <v>4740.0000000000009</v>
      </c>
      <c r="AB41" s="54">
        <f t="shared" si="8"/>
        <v>0</v>
      </c>
      <c r="AC41" s="54">
        <f t="shared" si="8"/>
        <v>6880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0</v>
      </c>
      <c r="AL41" s="54">
        <f t="shared" si="8"/>
        <v>0</v>
      </c>
      <c r="AM41" s="54">
        <f t="shared" si="8"/>
        <v>0</v>
      </c>
      <c r="AN41" s="54">
        <f t="shared" si="8"/>
        <v>0</v>
      </c>
      <c r="AO41" s="54">
        <f>SUM(AO12,AO18,AO24:AO37)</f>
        <v>57054.96326530612</v>
      </c>
      <c r="AP41" s="54">
        <f>SUM(AP12,AP18,AP24:AP37)</f>
        <v>14096.852146999998</v>
      </c>
      <c r="AQ41" s="54">
        <f>SUM(AO41:AP41)</f>
        <v>71151.81541230611</v>
      </c>
    </row>
    <row r="42" spans="2:43" ht="50.25" customHeight="1" x14ac:dyDescent="0.7">
      <c r="B42" s="79" t="s">
        <v>38</v>
      </c>
      <c r="C42" s="24"/>
      <c r="D42" s="24"/>
      <c r="E42" s="24"/>
      <c r="F42" s="56"/>
      <c r="G42" s="56">
        <v>16.899999999999999</v>
      </c>
      <c r="H42" s="56"/>
      <c r="I42" s="56"/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15.3</v>
      </c>
      <c r="AN42" s="56"/>
      <c r="AO42" s="25"/>
      <c r="AP42" s="25"/>
      <c r="AQ42" s="8"/>
    </row>
    <row r="43" spans="2:43" x14ac:dyDescent="0.4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39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35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2"/>
      <c r="C46" s="66" t="s">
        <v>59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75">
      <c r="B47" s="21" t="s">
        <v>53</v>
      </c>
      <c r="C47" s="14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4" x14ac:dyDescent="0.7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4" x14ac:dyDescent="0.7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61</v>
      </c>
    </row>
    <row r="53" spans="2:43" ht="44.4" x14ac:dyDescent="0.7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4" x14ac:dyDescent="0.7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4" x14ac:dyDescent="0.6">
      <c r="E55" s="104"/>
      <c r="F55" s="104"/>
      <c r="S55" s="59"/>
      <c r="T55" s="59"/>
      <c r="U55" s="59"/>
      <c r="V55" s="59"/>
      <c r="W55" s="59"/>
      <c r="AD55" s="44"/>
    </row>
    <row r="56" spans="2:43" ht="35.4" x14ac:dyDescent="0.6">
      <c r="E56" s="104"/>
      <c r="F56" s="104"/>
      <c r="S56" s="59"/>
      <c r="T56" s="59"/>
      <c r="U56" s="59"/>
      <c r="V56" s="59"/>
      <c r="W56" s="59"/>
      <c r="AD56" s="44"/>
    </row>
    <row r="57" spans="2:43" ht="27.6" x14ac:dyDescent="0.4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31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2018-05-02T17:27:53Z</dcterms:modified>
</cp:coreProperties>
</file>