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Industrial\"/>
    </mc:Choice>
  </mc:AlternateContent>
  <bookViews>
    <workbookView showHorizontalScroll="0" showVerticalScroll="0" showSheetTabs="0" xWindow="0" yWindow="240" windowWidth="20490" windowHeight="751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<sst xmlns="http://schemas.openxmlformats.org/spreadsheetml/2006/main" count="401" uniqueCount="65">
  <si>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</si>
  <si>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</si>
  <si>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</si>
  <si>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</si>
  <si>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</si>
  <si>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</si>
  <si>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</si>
  <si>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</si>
  <si>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</si>
  <si>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</si>
  <si>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</si>
  <si>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</si>
  <si>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</si>
  <si>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</si>
  <si>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</si>
  <si>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</si>
  <si>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</si>
  <si>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</si>
  <si>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</si>
  <si>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</si>
  <si>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</si>
  <si>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</si>
  <si>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</si>
  <si>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</si>
  <si>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</si>
  <si>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</si>
  <si>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</si>
  <si>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</si>
  <si>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</si>
  <si>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</si>
  <si>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</si>
  <si>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</si>
  <si>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</si>
  <si>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</si>
  <si>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</si>
  <si>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</si>
  <si>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</si>
  <si>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</si>
  <si>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</si>
  <si>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</si>
  <si>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</si>
  <si>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</si>
  <si>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</si>
  <si>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</si>
  <si>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</si>
  <si>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</si>
  <si>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</si>
  <si>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</si>
  <si>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</si>
  <si>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</si>
  <si>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</si>
  <si>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</si>
  <si>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</si>
  <si>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</si>
  <si>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</si>
  <si>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</si>
  <si>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</si>
  <si>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</si>
  <si>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</si>
  <si>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</si>
  <si>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</si>
  <si>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RAYA AGUILA</t>
  </si>
  <si>
    <t>R.M.N°010-2017-PRODUCE, R.M.N°099-2017-PRODUCE</t>
  </si>
  <si>
    <t xml:space="preserve">        Fecha  : 30/03/2017</t>
  </si>
  <si>
    <t>Callao, 31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</si>
</sst>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5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18" fillId="0" borderId="0" xfId="0" applyFont="1" applyFill="1"/>
    <xf numFmtId="0" fontId="7" fillId="0" borderId="0" xfId="0" applyFont="1" applyFill="1" applyBorder="1"/>
    <xf numFmtId="0" fontId="0" fillId="0" borderId="1" xfId="0" applyBorder="1"/>
    <xf numFmtId="0" fontId="34" fillId="0" borderId="2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3" zoomScaleNormal="23" workbookViewId="0">
      <selection activeCell="G40" sqref="G4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27.140625" style="2" customWidth="1"/>
    <col min="28" max="28" width="22.28515625" style="2" customWidth="1"/>
    <col min="29" max="29" width="28.7109375" style="2" customWidth="1"/>
    <col min="30" max="30" width="26.140625" style="2" customWidth="1"/>
    <col min="31" max="31" width="31.42578125" style="2" customWidth="1"/>
    <col min="32" max="32" width="28.85546875" style="2" customWidth="1"/>
    <col min="33" max="33" width="25.42578125" style="2" customWidth="1"/>
    <col min="34" max="34" width="26" style="2" customWidth="1"/>
    <col min="35" max="36" width="19.85546875" style="2" customWidth="1"/>
    <col min="37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0" t="s">
        <v>56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1" t="s">
        <v>37</v>
      </c>
      <c r="AN6" s="121"/>
      <c r="AO6" s="121"/>
      <c r="AP6" s="121"/>
      <c r="AQ6" s="121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2"/>
      <c r="AP7" s="122"/>
      <c r="AQ7" s="122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1" t="s">
        <v>63</v>
      </c>
      <c r="AP8" s="121"/>
      <c r="AQ8" s="121"/>
    </row>
    <row r="9" spans="2:48" ht="21.75" customHeight="1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45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53</v>
      </c>
      <c r="X10" s="116"/>
      <c r="Y10" s="117" t="s">
        <v>47</v>
      </c>
      <c r="Z10" s="114"/>
      <c r="AA10" s="115" t="s">
        <v>38</v>
      </c>
      <c r="AB10" s="116"/>
      <c r="AC10" s="115" t="s">
        <v>13</v>
      </c>
      <c r="AD10" s="116"/>
      <c r="AE10" s="113" t="s">
        <v>57</v>
      </c>
      <c r="AF10" s="114"/>
      <c r="AG10" s="113" t="s">
        <v>48</v>
      </c>
      <c r="AH10" s="114"/>
      <c r="AI10" s="113" t="s">
        <v>49</v>
      </c>
      <c r="AJ10" s="114"/>
      <c r="AK10" s="113" t="s">
        <v>50</v>
      </c>
      <c r="AL10" s="114"/>
      <c r="AM10" s="113" t="s">
        <v>51</v>
      </c>
      <c r="AN10" s="114"/>
      <c r="AO10" s="123" t="s">
        <v>14</v>
      </c>
      <c r="AP10" s="124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41.8</v>
      </c>
      <c r="AN12" s="51">
        <v>83.11</v>
      </c>
      <c r="AO12" s="52">
        <f>SUMIF($C$11:$AN$11,"Ind*",C12:AN12)</f>
        <v>41.8</v>
      </c>
      <c r="AP12" s="52">
        <f>SUMIF($C$11:$AN$11,"I.Mad",C12:AN12)</f>
        <v>83.11</v>
      </c>
      <c r="AQ12" s="52">
        <f>SUM(AO12:AP12)</f>
        <v>124.91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>
        <v>2</v>
      </c>
      <c r="AN13" s="53">
        <v>1</v>
      </c>
      <c r="AO13" s="52">
        <f>SUMIF($C$11:$AN$11,"Ind*",C13:AN13)</f>
        <v>2</v>
      </c>
      <c r="AP13" s="52">
        <f>SUMIF($C$11:$AN$11,"I.Mad",C13:AN13)</f>
        <v>1</v>
      </c>
      <c r="AQ13" s="52">
        <f>SUM(AO13:AP13)</f>
        <v>3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>
        <v>1</v>
      </c>
      <c r="AN14" s="53">
        <v>1</v>
      </c>
      <c r="AO14" s="52">
        <f>SUMIF($C$11:$AN$11,"Ind*",C14:AN14)</f>
        <v>1</v>
      </c>
      <c r="AP14" s="52">
        <f>SUMIF($C$11:$AN$11,"I.Mad",C14:AN14)</f>
        <v>1</v>
      </c>
      <c r="AQ14" s="52">
        <f>SUM(AO14:AP14)</f>
        <v>2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>
        <v>33.557046979865774</v>
      </c>
      <c r="AN15" s="53">
        <v>12.903225806451614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>
        <v>12</v>
      </c>
      <c r="AN16" s="58">
        <v>12.5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0</v>
      </c>
      <c r="AP24" s="52">
        <f>SUMIF($C$11:$AN$11,"I.Mad",C24:AN24)</f>
        <v>0</v>
      </c>
      <c r="AQ24" s="71">
        <f t="shared" ref="AQ24:AQ37" si="0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/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0</v>
      </c>
      <c r="AP25" s="52">
        <f t="shared" ref="AP25:AP37" si="2">SUMIF($C$11:$AN$11,"I.Mad",C25:AN25)</f>
        <v>0</v>
      </c>
      <c r="AQ25" s="71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2"/>
      <c r="Q29" s="112"/>
      <c r="R29" s="112"/>
      <c r="S29" s="112"/>
      <c r="T29" s="112"/>
      <c r="U29" s="112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2"/>
      <c r="Q30" s="112"/>
      <c r="R30" s="112"/>
      <c r="S30" s="112"/>
      <c r="T30" s="112"/>
      <c r="U30" s="112"/>
      <c r="V30" s="71"/>
      <c r="W30" s="71"/>
      <c r="X30" s="71"/>
      <c r="Y30" s="71"/>
      <c r="Z30" s="71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55"/>
      <c r="AO30" s="52">
        <f t="shared" si="1"/>
        <v>0</v>
      </c>
      <c r="AP30" s="52">
        <f t="shared" si="2"/>
        <v>0</v>
      </c>
      <c r="AQ30" s="55">
        <f t="shared" si="0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2"/>
      <c r="Q31" s="112"/>
      <c r="R31" s="112"/>
      <c r="S31" s="112"/>
      <c r="T31" s="112"/>
      <c r="U31" s="112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2"/>
      <c r="Q32" s="112"/>
      <c r="R32" s="112"/>
      <c r="S32" s="112"/>
      <c r="T32" s="112"/>
      <c r="U32" s="112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2"/>
      <c r="Q33" s="112"/>
      <c r="R33" s="112"/>
      <c r="S33" s="112"/>
      <c r="T33" s="112"/>
      <c r="U33" s="112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</v>
      </c>
      <c r="AP37" s="52">
        <f t="shared" si="2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0</v>
      </c>
      <c r="F38" s="55">
        <f t="shared" si="3"/>
        <v>0</v>
      </c>
      <c r="G38" s="55">
        <f t="shared" si="3"/>
        <v>0</v>
      </c>
      <c r="H38" s="55">
        <f t="shared" si="3"/>
        <v>0</v>
      </c>
      <c r="I38" s="55">
        <f t="shared" si="3"/>
        <v>0</v>
      </c>
      <c r="J38" s="55">
        <f t="shared" si="3"/>
        <v>0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0</v>
      </c>
      <c r="R38" s="55">
        <f t="shared" si="3"/>
        <v>0</v>
      </c>
      <c r="S38" s="55">
        <f t="shared" si="3"/>
        <v>0</v>
      </c>
      <c r="T38" s="55">
        <f t="shared" si="3"/>
        <v>0</v>
      </c>
      <c r="U38" s="55">
        <f t="shared" si="3"/>
        <v>0</v>
      </c>
      <c r="V38" s="55">
        <f t="shared" si="3"/>
        <v>0</v>
      </c>
      <c r="W38" s="55">
        <f t="shared" si="3"/>
        <v>0</v>
      </c>
      <c r="X38" s="55">
        <f t="shared" si="3"/>
        <v>0</v>
      </c>
      <c r="Y38" s="55">
        <f t="shared" si="3"/>
        <v>0</v>
      </c>
      <c r="Z38" s="55">
        <f t="shared" si="3"/>
        <v>0</v>
      </c>
      <c r="AA38" s="55">
        <f t="shared" si="3"/>
        <v>0</v>
      </c>
      <c r="AB38" s="55">
        <f t="shared" si="3"/>
        <v>0</v>
      </c>
      <c r="AC38" s="55">
        <f t="shared" si="3"/>
        <v>0</v>
      </c>
      <c r="AD38" s="55">
        <f t="shared" si="3"/>
        <v>0</v>
      </c>
      <c r="AE38" s="55">
        <f t="shared" si="3"/>
        <v>0</v>
      </c>
      <c r="AF38" s="55">
        <f t="shared" si="3"/>
        <v>0</v>
      </c>
      <c r="AG38" s="55">
        <f>+SUM(AG12,AG18,AG24:AG37)</f>
        <v>0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0</v>
      </c>
      <c r="AL38" s="55">
        <f t="shared" si="3"/>
        <v>0</v>
      </c>
      <c r="AM38" s="55">
        <f t="shared" si="3"/>
        <v>41.8</v>
      </c>
      <c r="AN38" s="55">
        <f t="shared" si="3"/>
        <v>83.11</v>
      </c>
      <c r="AO38" s="55">
        <f>SUM(AO12,AO18,AO24:AO37)</f>
        <v>41.8</v>
      </c>
      <c r="AP38" s="55">
        <f>SUM(AP12,AP18,AP24:AP37)</f>
        <v>83.11</v>
      </c>
      <c r="AQ38" s="55">
        <f>SUM(AO38:AP38)</f>
        <v>124.91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21.7</v>
      </c>
      <c r="H39" s="57"/>
      <c r="I39" s="57">
        <v>25.6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17.399999999999999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64</v>
      </c>
      <c r="AN43" s="3"/>
    </row>
    <row r="44" spans="2:43" ht="30.75" x14ac:dyDescent="0.45">
      <c r="B44" s="21" t="s">
        <v>60</v>
      </c>
      <c r="C44" s="14"/>
      <c r="D44" s="72"/>
      <c r="E44" s="14"/>
      <c r="F44" s="14"/>
      <c r="G44" s="14"/>
      <c r="H44" s="14"/>
      <c r="I44" s="29"/>
      <c r="J44" s="29"/>
      <c r="K44" s="29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1.2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29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4.25" x14ac:dyDescent="0.55000000000000004">
      <c r="B46" s="94"/>
      <c r="C46" s="94"/>
      <c r="D46" s="67"/>
      <c r="E46" s="107"/>
      <c r="F46" s="107"/>
      <c r="G46" s="14"/>
      <c r="H46" s="14"/>
      <c r="I46" s="29"/>
      <c r="J46" s="29"/>
      <c r="K46" s="29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4.25" x14ac:dyDescent="0.55000000000000004">
      <c r="C47" s="72"/>
      <c r="E47" s="107"/>
      <c r="F47" s="107"/>
      <c r="G47" s="72"/>
      <c r="H47" s="72"/>
      <c r="I47" s="29"/>
      <c r="J47" s="29"/>
      <c r="K47" s="29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2017-02-08T19:29:50Z</cp:lastPrinted>
  <dcterms:created xsi:type="dcterms:W3CDTF">2008-10-21T17:58:04Z</dcterms:created>
  <dcterms:modified xsi:type="dcterms:W3CDTF">2017-03-31T17:01:56Z</dcterms:modified>
</cp:coreProperties>
</file>