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<sst xmlns="http://schemas.openxmlformats.org/spreadsheetml/2006/main" count="385" uniqueCount="69">
  <si>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</si>
  <si>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</si>
  <si>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</si>
  <si>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</si>
  <si>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</si>
  <si>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</si>
  <si>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</si>
  <si>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</si>
  <si>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</si>
  <si>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</si>
  <si>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</si>
  <si>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</si>
  <si>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</si>
  <si>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</si>
  <si>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</si>
  <si>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</si>
  <si>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</si>
  <si>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</si>
  <si>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</si>
  <si>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</si>
  <si>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</si>
  <si>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</si>
  <si>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</si>
  <si>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</si>
  <si>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</si>
  <si>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</si>
  <si>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</si>
  <si>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</si>
  <si>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</si>
  <si>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</si>
  <si>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</si>
  <si>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</si>
  <si>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</si>
  <si>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</si>
  <si>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</si>
  <si>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</si>
  <si>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</si>
  <si>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</si>
  <si>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</si>
  <si>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</si>
  <si>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</si>
  <si>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</si>
  <si>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</si>
  <si>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</si>
  <si>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</si>
  <si>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</si>
  <si>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</si>
  <si>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</si>
  <si>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</si>
  <si>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</si>
  <si>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</si>
  <si>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</si>
  <si>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</si>
  <si>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</si>
  <si>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</si>
  <si>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</si>
  <si>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</si>
  <si>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</si>
  <si>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</si>
  <si>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</si>
  <si>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</si>
  <si>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</si>
  <si>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</si>
  <si>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</si>
  <si>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</si>
  <si>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</si>
  <si>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:29/12/2021</t>
  </si>
  <si>
    <t>Callao, 30 de diciembre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</si>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</sst>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R1" zoomScale="23" zoomScaleNormal="23" workbookViewId="0">
      <selection activeCell="AT19" sqref="AT1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1180.3899999999999</v>
      </c>
      <c r="H12" s="30">
        <v>0</v>
      </c>
      <c r="I12" s="30">
        <v>5382.8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1401.59</v>
      </c>
      <c r="V12" s="30">
        <v>0</v>
      </c>
      <c r="W12" s="30">
        <v>3619.01</v>
      </c>
      <c r="X12" s="30">
        <v>0</v>
      </c>
      <c r="Y12" s="30">
        <v>5454.9649999999983</v>
      </c>
      <c r="Z12" s="30">
        <v>152.815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680.86500000000001</v>
      </c>
      <c r="AL12" s="30">
        <v>0</v>
      </c>
      <c r="AM12" s="30">
        <v>0</v>
      </c>
      <c r="AN12" s="30">
        <v>0</v>
      </c>
      <c r="AO12" s="30">
        <f>SUMIF($C$11:$AN$11,"Ind",C12:AN12)</f>
        <v>17719.62</v>
      </c>
      <c r="AP12" s="30">
        <f>SUMIF($C$11:$AN$11,"I.Mad",C12:AN12)</f>
        <v>152.815</v>
      </c>
      <c r="AQ12" s="30">
        <f>SUM(AO12:AP12)</f>
        <v>17872.434999999998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9</v>
      </c>
      <c r="H13" s="30" t="s">
        <v>33</v>
      </c>
      <c r="I13" s="30">
        <v>51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>
        <v>5</v>
      </c>
      <c r="V13" s="30" t="s">
        <v>33</v>
      </c>
      <c r="W13" s="30">
        <v>24</v>
      </c>
      <c r="X13" s="30" t="s">
        <v>33</v>
      </c>
      <c r="Y13" s="30">
        <v>28</v>
      </c>
      <c r="Z13" s="30">
        <v>2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4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121</v>
      </c>
      <c r="AP13" s="30">
        <f>SUMIF($C$11:$AN$11,"I.Mad",C13:AN13)</f>
        <v>2</v>
      </c>
      <c r="AQ13" s="30">
        <f>SUM(AO13:AP13)</f>
        <v>123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5</v>
      </c>
      <c r="H14" s="30" t="s">
        <v>33</v>
      </c>
      <c r="I14" s="30">
        <v>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>
        <v>3</v>
      </c>
      <c r="V14" s="30" t="s">
        <v>33</v>
      </c>
      <c r="W14" s="30">
        <v>8</v>
      </c>
      <c r="X14" s="30" t="s">
        <v>33</v>
      </c>
      <c r="Y14" s="30">
        <v>8</v>
      </c>
      <c r="Z14" s="30" t="s">
        <v>68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2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29</v>
      </c>
      <c r="AP14" s="30">
        <f>SUMIF($C$11:$AN$11,"I.Mad",C14:AN14)</f>
        <v>0</v>
      </c>
      <c r="AQ14" s="30">
        <f>SUM(AO14:AP14)</f>
        <v>29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0.30527053864882031</v>
      </c>
      <c r="H15" s="30" t="s">
        <v>33</v>
      </c>
      <c r="I15" s="30">
        <v>0</v>
      </c>
      <c r="J15" s="30"/>
      <c r="K15" s="30"/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>
        <v>76.352894428296651</v>
      </c>
      <c r="V15" s="30" t="s">
        <v>33</v>
      </c>
      <c r="W15" s="30">
        <v>67.768468071459878</v>
      </c>
      <c r="X15" s="30" t="s">
        <v>33</v>
      </c>
      <c r="Y15" s="30">
        <v>84.128944676584112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23.856490355272808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 t="s">
        <v>33</v>
      </c>
      <c r="I16" s="36">
        <v>13.5</v>
      </c>
      <c r="J16" s="36"/>
      <c r="K16" s="36"/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>
        <v>11.5</v>
      </c>
      <c r="V16" s="36" t="s">
        <v>33</v>
      </c>
      <c r="W16" s="36">
        <v>11.5</v>
      </c>
      <c r="X16" s="36" t="s">
        <v>33</v>
      </c>
      <c r="Y16" s="36">
        <v>10.5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1180.3899999999999</v>
      </c>
      <c r="H41" s="42">
        <f t="shared" si="3"/>
        <v>0</v>
      </c>
      <c r="I41" s="42">
        <f t="shared" si="3"/>
        <v>5382.8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1401.59</v>
      </c>
      <c r="V41" s="42">
        <f t="shared" si="3"/>
        <v>0</v>
      </c>
      <c r="W41" s="42">
        <f t="shared" si="3"/>
        <v>3619.01</v>
      </c>
      <c r="X41" s="42">
        <f t="shared" si="3"/>
        <v>0</v>
      </c>
      <c r="Y41" s="42">
        <f t="shared" si="3"/>
        <v>5454.9649999999983</v>
      </c>
      <c r="Z41" s="42">
        <f t="shared" si="3"/>
        <v>152.815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680.86500000000001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17719.62</v>
      </c>
      <c r="AP41" s="42">
        <f>SUM(AP12,AP18,AP24:AP37)</f>
        <v>152.815</v>
      </c>
      <c r="AQ41" s="42">
        <f t="shared" si="2"/>
        <v>17872.434999999998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18.399999999999999</v>
      </c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2021-12-30T15:36:24Z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