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4000" windowHeight="973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<sst xmlns="http://schemas.openxmlformats.org/spreadsheetml/2006/main" count="410" uniqueCount="68">
  <si>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</si>
  <si>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</si>
  <si>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</si>
  <si>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</si>
  <si>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</si>
  <si>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</si>
  <si>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</si>
  <si>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</si>
  <si>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</si>
  <si>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</si>
  <si>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</si>
  <si>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</si>
  <si>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</si>
  <si>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</si>
  <si>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</si>
  <si>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</si>
  <si>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</si>
  <si>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</si>
  <si>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</si>
  <si>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</si>
  <si>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</si>
  <si>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</si>
  <si>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</si>
  <si>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</si>
  <si>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</si>
  <si>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</si>
  <si>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</si>
  <si>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</si>
  <si>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</si>
  <si>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</si>
  <si>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</si>
  <si>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</si>
  <si>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</si>
  <si>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</si>
  <si>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</si>
  <si>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</si>
  <si>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</si>
  <si>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</si>
  <si>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</si>
  <si>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</si>
  <si>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</si>
  <si>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</si>
  <si>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</si>
  <si>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</si>
  <si>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</si>
  <si>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</si>
  <si>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</si>
  <si>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</si>
  <si>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</si>
  <si>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</si>
  <si>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</si>
  <si>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</si>
  <si>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</si>
  <si>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</si>
  <si>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</si>
  <si>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</si>
  <si>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</si>
  <si>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</si>
  <si>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</si>
  <si>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</si>
  <si>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</si>
  <si>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</si>
  <si>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</si>
  <si>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</si>
  <si>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R.M.N°463-2021-PRODUCE, R.M.N°167-2022-PRODUCE, R.M.N°171-2022-PRODUCE</t>
  </si>
  <si>
    <t>PEJERREY</t>
  </si>
  <si>
    <t xml:space="preserve">        Fecha  : 29/06/2022</t>
  </si>
  <si>
    <t>Callao,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</si>
</sst>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</cellXfs>
  <cellStyles count="14">
    <cellStyle name="Estilo 1" xfId="1"/>
    <cellStyle name="Estilo 1 2" xfId="11"/>
    <cellStyle name="Euro" xfId="2"/>
    <cellStyle name="Euro 2" xfId="12"/>
    <cellStyle name="Excel Built-in Explanatory Text" xfId="8"/>
    <cellStyle name="Normal" xfId="0" builtinId="0"/>
    <cellStyle name="Normal 2" xfId="3"/>
    <cellStyle name="Normal 2 2" xfId="4"/>
    <cellStyle name="Normal 2 3" xfId="13"/>
    <cellStyle name="Normal 3" xfId="5"/>
    <cellStyle name="Normal 4" xfId="6"/>
    <cellStyle name="Normal 5" xfId="7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28" zoomScale="23" zoomScaleNormal="23" workbookViewId="0">
      <selection activeCell="G46" sqref="G46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66</v>
      </c>
      <c r="AP8" s="72"/>
      <c r="AQ8" s="72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7" t="s">
        <v>9</v>
      </c>
      <c r="D10" s="67"/>
      <c r="E10" s="67" t="s">
        <v>10</v>
      </c>
      <c r="F10" s="67"/>
      <c r="G10" s="67" t="s">
        <v>11</v>
      </c>
      <c r="H10" s="67"/>
      <c r="I10" s="67" t="s">
        <v>12</v>
      </c>
      <c r="J10" s="67"/>
      <c r="K10" s="67" t="s">
        <v>13</v>
      </c>
      <c r="L10" s="67"/>
      <c r="M10" s="67" t="s">
        <v>14</v>
      </c>
      <c r="N10" s="67"/>
      <c r="O10" s="67" t="s">
        <v>15</v>
      </c>
      <c r="P10" s="67"/>
      <c r="Q10" s="67" t="s">
        <v>16</v>
      </c>
      <c r="R10" s="67"/>
      <c r="S10" s="67" t="s">
        <v>17</v>
      </c>
      <c r="T10" s="67"/>
      <c r="U10" s="67" t="s">
        <v>18</v>
      </c>
      <c r="V10" s="67"/>
      <c r="W10" s="67" t="s">
        <v>19</v>
      </c>
      <c r="X10" s="67"/>
      <c r="Y10" s="69" t="s">
        <v>20</v>
      </c>
      <c r="Z10" s="69"/>
      <c r="AA10" s="67" t="s">
        <v>21</v>
      </c>
      <c r="AB10" s="67"/>
      <c r="AC10" s="67" t="s">
        <v>22</v>
      </c>
      <c r="AD10" s="67"/>
      <c r="AE10" s="67" t="s">
        <v>23</v>
      </c>
      <c r="AF10" s="67"/>
      <c r="AG10" s="67" t="s">
        <v>24</v>
      </c>
      <c r="AH10" s="67"/>
      <c r="AI10" s="67" t="s">
        <v>25</v>
      </c>
      <c r="AJ10" s="67"/>
      <c r="AK10" s="67" t="s">
        <v>26</v>
      </c>
      <c r="AL10" s="67"/>
      <c r="AM10" s="67" t="s">
        <v>27</v>
      </c>
      <c r="AN10" s="67"/>
      <c r="AO10" s="68" t="s">
        <v>28</v>
      </c>
      <c r="AP10" s="68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326.94</v>
      </c>
      <c r="AN12" s="30">
        <v>0</v>
      </c>
      <c r="AO12" s="30">
        <f>SUMIF($C$11:$AN$11,"Ind",C12:AN12)</f>
        <v>326.94</v>
      </c>
      <c r="AP12" s="30">
        <f>SUMIF($C$11:$AN$11,"I.Mad",C12:AN12)</f>
        <v>0</v>
      </c>
      <c r="AQ12" s="30">
        <f>SUM(AO12:AP12)</f>
        <v>326.94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>
        <v>6</v>
      </c>
      <c r="AN13" s="30" t="s">
        <v>34</v>
      </c>
      <c r="AO13" s="30">
        <f>SUMIF($C$11:$AN$11,"Ind*",C13:AN13)</f>
        <v>6</v>
      </c>
      <c r="AP13" s="30">
        <f>SUMIF($C$11:$AN$11,"I.Mad",C13:AN13)</f>
        <v>0</v>
      </c>
      <c r="AQ13" s="30">
        <f>SUM(AO13:AP13)</f>
        <v>6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>
        <v>3</v>
      </c>
      <c r="AN14" s="30" t="s">
        <v>34</v>
      </c>
      <c r="AO14" s="30">
        <f>SUMIF($C$11:$AN$11,"Ind*",C14:AN14)</f>
        <v>3</v>
      </c>
      <c r="AP14" s="30">
        <f>SUMIF($C$11:$AN$11,"I.Mad",C14:AN14)</f>
        <v>0</v>
      </c>
      <c r="AQ14" s="30">
        <f>SUM(AO14:AP14)</f>
        <v>3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>
        <v>27.47766114196752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>
        <v>12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65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326.94</v>
      </c>
      <c r="AN41" s="42">
        <f t="shared" si="3"/>
        <v>0</v>
      </c>
      <c r="AO41" s="42">
        <f>SUM(AO12,AO18,AO24:AO37)</f>
        <v>326.94</v>
      </c>
      <c r="AP41" s="42">
        <f>SUM(AP12,AP18,AP24:AP37)</f>
        <v>0</v>
      </c>
      <c r="AQ41" s="42">
        <f t="shared" si="2"/>
        <v>326.94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>
        <v>16.100000000000001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2022-06-30T17:08:41Z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