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<sst xmlns="http://schemas.openxmlformats.org/spreadsheetml/2006/main" count="360" uniqueCount="66">
  <si>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</si>
  <si>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</si>
  <si>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</si>
  <si>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</si>
  <si>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</si>
  <si>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</si>
  <si>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</si>
  <si>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</si>
  <si>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</si>
  <si>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</si>
  <si>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</si>
  <si>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</si>
  <si>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</si>
  <si>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</si>
  <si>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</si>
  <si>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</si>
  <si>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</si>
  <si>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</si>
  <si>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</si>
  <si>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</si>
  <si>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</si>
  <si>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</si>
  <si>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</si>
  <si>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</si>
  <si>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</si>
  <si>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</si>
  <si>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</si>
  <si>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</si>
  <si>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</si>
  <si>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</si>
  <si>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</si>
  <si>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</si>
  <si>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</si>
  <si>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</si>
  <si>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</si>
  <si>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</si>
  <si>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</si>
  <si>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</si>
  <si>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</si>
  <si>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</si>
  <si>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</si>
  <si>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</si>
  <si>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</si>
  <si>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</si>
  <si>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</si>
  <si>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</si>
  <si>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</si>
  <si>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</si>
  <si>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</si>
  <si>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</si>
  <si>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</si>
  <si>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</si>
  <si>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</si>
  <si>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</si>
  <si>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</si>
  <si>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</si>
  <si>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</si>
  <si>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</si>
  <si>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</si>
  <si>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</si>
  <si>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CALAMAR</t>
  </si>
  <si>
    <t>S/M</t>
  </si>
  <si>
    <t>R.M.N°427-2015-PRODUCE,R.M.N°017-2016-PRODUCE,R.M.N°228-2016-PRODUCE,R.M.N°238-2016-PRODUCE</t>
  </si>
  <si>
    <t>Callao, 30 de junio del 2016</t>
  </si>
  <si>
    <t xml:space="preserve">        Fecha  : 29/06/2016</t>
  </si>
  <si>
    <t>FALSO VOLADOR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</si>
</sst>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S20" sqref="S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56</v>
      </c>
      <c r="X10" s="123"/>
      <c r="Y10" s="114" t="s">
        <v>49</v>
      </c>
      <c r="Z10" s="115"/>
      <c r="AA10" s="122" t="s">
        <v>38</v>
      </c>
      <c r="AB10" s="123"/>
      <c r="AC10" s="122" t="s">
        <v>13</v>
      </c>
      <c r="AD10" s="123"/>
      <c r="AE10" s="121" t="s">
        <v>50</v>
      </c>
      <c r="AF10" s="115"/>
      <c r="AG10" s="121" t="s">
        <v>51</v>
      </c>
      <c r="AH10" s="115"/>
      <c r="AI10" s="121" t="s">
        <v>52</v>
      </c>
      <c r="AJ10" s="115"/>
      <c r="AK10" s="121" t="s">
        <v>53</v>
      </c>
      <c r="AL10" s="115"/>
      <c r="AM10" s="121" t="s">
        <v>54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572</v>
      </c>
      <c r="J12" s="53">
        <v>0</v>
      </c>
      <c r="K12" s="53">
        <v>971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5102</v>
      </c>
      <c r="R12" s="53">
        <v>210</v>
      </c>
      <c r="S12" s="53">
        <v>4078</v>
      </c>
      <c r="T12" s="53">
        <v>1125</v>
      </c>
      <c r="U12" s="53">
        <v>944</v>
      </c>
      <c r="V12" s="53">
        <v>450</v>
      </c>
      <c r="W12" s="53">
        <v>5294</v>
      </c>
      <c r="X12" s="53">
        <v>0</v>
      </c>
      <c r="Y12" s="53">
        <v>5412.3732579573243</v>
      </c>
      <c r="Z12" s="53">
        <v>255.21137266287965</v>
      </c>
      <c r="AA12" s="53">
        <v>300.77800000000002</v>
      </c>
      <c r="AB12" s="53">
        <v>0</v>
      </c>
      <c r="AC12" s="53">
        <v>1259.6030000000001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23933.754257957324</v>
      </c>
      <c r="AP12" s="54">
        <f>SUMIF($C$11:$AN$11,"I.Mad",C12:AN12)</f>
        <v>2040.2113726628797</v>
      </c>
      <c r="AQ12" s="54">
        <f>SUM(AO12:AP12)</f>
        <v>25973.965630620205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30</v>
      </c>
      <c r="J13" s="55" t="s">
        <v>20</v>
      </c>
      <c r="K13" s="55">
        <v>4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32</v>
      </c>
      <c r="R13" s="55">
        <v>3</v>
      </c>
      <c r="S13" s="55">
        <v>24</v>
      </c>
      <c r="T13" s="55">
        <v>20</v>
      </c>
      <c r="U13" s="55">
        <v>6</v>
      </c>
      <c r="V13" s="55">
        <v>7</v>
      </c>
      <c r="W13" s="55">
        <v>28</v>
      </c>
      <c r="X13" s="55" t="s">
        <v>20</v>
      </c>
      <c r="Y13" s="55">
        <v>22</v>
      </c>
      <c r="Z13" s="55">
        <v>4</v>
      </c>
      <c r="AA13" s="55">
        <v>6</v>
      </c>
      <c r="AB13" s="55" t="s">
        <v>20</v>
      </c>
      <c r="AC13" s="55">
        <v>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159</v>
      </c>
      <c r="AP13" s="54">
        <f>SUMIF($C$11:$AN$11,"I.Mad",C13:AN13)</f>
        <v>34</v>
      </c>
      <c r="AQ13" s="54">
        <f>SUM(AO13:AP13)</f>
        <v>193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3</v>
      </c>
      <c r="J14" s="55" t="s">
        <v>20</v>
      </c>
      <c r="K14" s="55">
        <v>4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10</v>
      </c>
      <c r="R14" s="55" t="s">
        <v>61</v>
      </c>
      <c r="S14" s="55">
        <v>6</v>
      </c>
      <c r="T14" s="55">
        <v>5</v>
      </c>
      <c r="U14" s="55">
        <v>2</v>
      </c>
      <c r="V14" s="55">
        <v>2</v>
      </c>
      <c r="W14" s="55">
        <v>8</v>
      </c>
      <c r="X14" s="55" t="s">
        <v>20</v>
      </c>
      <c r="Y14" s="55">
        <v>2</v>
      </c>
      <c r="Z14" s="55">
        <v>2</v>
      </c>
      <c r="AA14" s="55">
        <v>4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42</v>
      </c>
      <c r="AP14" s="54">
        <f>SUMIF($C$11:$AN$11,"I.Mad",C14:AN14)</f>
        <v>9</v>
      </c>
      <c r="AQ14" s="54">
        <f>SUM(AO14:AP14)</f>
        <v>51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0.71447164403395613</v>
      </c>
      <c r="J15" s="55" t="s">
        <v>20</v>
      </c>
      <c r="K15" s="55">
        <v>0.98708169961880254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0.33655658297715951</v>
      </c>
      <c r="T15" s="55">
        <v>0</v>
      </c>
      <c r="U15" s="55">
        <v>0</v>
      </c>
      <c r="V15" s="55">
        <v>0</v>
      </c>
      <c r="W15" s="55">
        <v>0</v>
      </c>
      <c r="X15" s="55" t="s">
        <v>20</v>
      </c>
      <c r="Y15" s="55">
        <v>0</v>
      </c>
      <c r="Z15" s="55">
        <v>0</v>
      </c>
      <c r="AA15" s="55">
        <v>0</v>
      </c>
      <c r="AB15" s="55" t="s">
        <v>20</v>
      </c>
      <c r="AC15" s="55">
        <v>1.4361621206797912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14.5</v>
      </c>
      <c r="J16" s="61" t="s">
        <v>20</v>
      </c>
      <c r="K16" s="61">
        <v>14.5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14.5</v>
      </c>
      <c r="R16" s="61" t="s">
        <v>20</v>
      </c>
      <c r="S16" s="61">
        <v>14.5</v>
      </c>
      <c r="T16" s="61">
        <v>14.5</v>
      </c>
      <c r="U16" s="61">
        <v>14.5</v>
      </c>
      <c r="V16" s="61">
        <v>14.5</v>
      </c>
      <c r="W16" s="61">
        <v>14.5</v>
      </c>
      <c r="X16" s="61" t="s">
        <v>20</v>
      </c>
      <c r="Y16" s="61">
        <v>14</v>
      </c>
      <c r="Z16" s="61">
        <v>13.5</v>
      </c>
      <c r="AA16" s="61">
        <v>13.5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>
        <v>5.1999999999999998E-2</v>
      </c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5.1999999999999998E-2</v>
      </c>
      <c r="AP24" s="54">
        <f>SUMIF($C$11:$AN$11,"I.Mad",C24:AN24)</f>
        <v>0</v>
      </c>
      <c r="AQ24" s="58">
        <f t="shared" ref="AQ24:AQ37" si="0">SUM(AO24:AP24)</f>
        <v>5.1999999999999998E-2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10.199999999999999</v>
      </c>
      <c r="J25" s="74"/>
      <c r="K25" s="58">
        <v>38.36</v>
      </c>
      <c r="L25" s="58"/>
      <c r="M25" s="58"/>
      <c r="N25" s="58"/>
      <c r="O25" s="58"/>
      <c r="P25" s="58"/>
      <c r="Q25" s="58">
        <v>8</v>
      </c>
      <c r="R25" s="74"/>
      <c r="S25" s="58">
        <v>2</v>
      </c>
      <c r="T25" s="58"/>
      <c r="U25" s="74">
        <v>5.6</v>
      </c>
      <c r="V25" s="58"/>
      <c r="W25" s="58">
        <v>71.474999999999994</v>
      </c>
      <c r="X25" s="58"/>
      <c r="Y25" s="58">
        <v>114.51174204267647</v>
      </c>
      <c r="Z25" s="58">
        <v>5.3936273371203667</v>
      </c>
      <c r="AA25" s="58">
        <v>2.931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253.07774204267648</v>
      </c>
      <c r="AP25" s="54">
        <f t="shared" ref="AP25:AP37" si="2">SUMIF($C$11:$AN$11,"I.Mad",C25:AN25)</f>
        <v>5.3936273371203667</v>
      </c>
      <c r="AQ25" s="58">
        <f>SUM(AO25:AP25)</f>
        <v>258.47136937979684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>
        <v>0.25900000000000001</v>
      </c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0.25900000000000001</v>
      </c>
      <c r="AP29" s="54">
        <f t="shared" si="2"/>
        <v>0</v>
      </c>
      <c r="AQ29" s="58">
        <f t="shared" si="0"/>
        <v>0.25900000000000001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8.6790000000000003</v>
      </c>
      <c r="AB30" s="58"/>
      <c r="AC30" s="74">
        <v>8.5999999999999993E-2</v>
      </c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8.7650000000000006</v>
      </c>
      <c r="AP30" s="54">
        <f t="shared" si="2"/>
        <v>0</v>
      </c>
      <c r="AQ30" s="58">
        <f t="shared" si="0"/>
        <v>8.7650000000000006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>
        <v>1.7999999999999999E-2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1.7999999999999999E-2</v>
      </c>
      <c r="AP35" s="54">
        <f t="shared" si="2"/>
        <v>0</v>
      </c>
      <c r="AQ35" s="58">
        <f t="shared" si="0"/>
        <v>1.7999999999999999E-2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582.20000000000005</v>
      </c>
      <c r="J38" s="58">
        <f t="shared" si="3"/>
        <v>0</v>
      </c>
      <c r="K38" s="58">
        <f t="shared" si="3"/>
        <v>1009.36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5110</v>
      </c>
      <c r="R38" s="58">
        <f t="shared" si="3"/>
        <v>210</v>
      </c>
      <c r="S38" s="58">
        <f>+SUM(S12,S18,S24:S37)</f>
        <v>4080</v>
      </c>
      <c r="T38" s="58">
        <f t="shared" si="3"/>
        <v>1125</v>
      </c>
      <c r="U38" s="58">
        <f>+SUM(U12,U18,U24:U37)</f>
        <v>949.6</v>
      </c>
      <c r="V38" s="58">
        <f t="shared" si="3"/>
        <v>450</v>
      </c>
      <c r="W38" s="58">
        <f t="shared" si="3"/>
        <v>5365.4750000000004</v>
      </c>
      <c r="X38" s="58">
        <f t="shared" si="3"/>
        <v>0</v>
      </c>
      <c r="Y38" s="58">
        <f>+SUM(Y12,Y18,Y24:Y37)</f>
        <v>5526.8850000000011</v>
      </c>
      <c r="Z38" s="58">
        <f>+SUM(Z12,Z18,Z24:Z37)</f>
        <v>260.60500000000002</v>
      </c>
      <c r="AA38" s="58">
        <f>+SUM(AA12,AA18,AA24:AA37)</f>
        <v>312.40599999999995</v>
      </c>
      <c r="AB38" s="58">
        <f t="shared" ref="AB38:AN38" si="4">+SUM(AB12,AB18,AB24:AB37)</f>
        <v>0</v>
      </c>
      <c r="AC38" s="58">
        <f>+SUM(AC12,AC18,AC24:AC37)</f>
        <v>1260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24195.925999999996</v>
      </c>
      <c r="AP38" s="58">
        <f>SUM(AP12,AP18,AP24:AP37)</f>
        <v>2045.605</v>
      </c>
      <c r="AQ38" s="58">
        <f>SUM(AO38:AP38)</f>
        <v>26241.530999999995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16.7</v>
      </c>
      <c r="H39" s="60"/>
      <c r="I39" s="93">
        <v>18.399999999999999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15.4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2016-06-28T20:11:28Z</cp:lastPrinted>
  <dcterms:created xsi:type="dcterms:W3CDTF">2008-10-21T17:58:04Z</dcterms:created>
  <dcterms:modified xsi:type="dcterms:W3CDTF">2016-06-30T17:27:40Z</dcterms:modified>
</cp:coreProperties>
</file>