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6\5 Mayo 2016\Ind\"/>
    </mc:Choice>
  </mc:AlternateContent>
  <bookViews>
    <workbookView xWindow="0" yWindow="0" windowWidth="28800" windowHeight="12720" tabRatio="540"/>
  </bookViews>
  <sheets>
    <sheet name="reporte" sheetId="5" r:id="rId1"/>
  </sheets>
  <definedNames>
    <definedName name="_xlnm.Print_Area" localSheetId="0">reporte!$B$4:$AQ$44</definedName>
  </definedNames>
  <calcPr calcId="152511"/>
</workbook>
</file>

<file path=xl/calcChain.xml><?xml version="1.0" encoding="utf-8"?>
<calcChain xmlns="http://schemas.openxmlformats.org/spreadsheetml/2006/main">
  <c r="AO25" i="5" l="1"/>
  <c r="AP25" i="5"/>
  <c r="AO26" i="5"/>
  <c r="AP26" i="5"/>
  <c r="AO27" i="5"/>
  <c r="AP27" i="5"/>
  <c r="AO28" i="5"/>
  <c r="AP28" i="5"/>
  <c r="AO29" i="5"/>
  <c r="AP29" i="5"/>
  <c r="AO30" i="5"/>
  <c r="AP30" i="5"/>
  <c r="AO31" i="5"/>
  <c r="AP31" i="5"/>
  <c r="AO32" i="5"/>
  <c r="AP32" i="5"/>
  <c r="AO33" i="5"/>
  <c r="AP33" i="5"/>
  <c r="AO34" i="5"/>
  <c r="AP34" i="5"/>
  <c r="AO35" i="5"/>
  <c r="AP35" i="5"/>
  <c r="AO36" i="5"/>
  <c r="AP36" i="5"/>
  <c r="AO37" i="5"/>
  <c r="AP37" i="5"/>
  <c r="AP24" i="5"/>
  <c r="AO24" i="5"/>
  <c r="AO19" i="5"/>
  <c r="AP19" i="5"/>
  <c r="AO20" i="5"/>
  <c r="AP20" i="5"/>
  <c r="AP18" i="5"/>
  <c r="AO18" i="5"/>
  <c r="AO13" i="5"/>
  <c r="AP13" i="5"/>
  <c r="AO14" i="5"/>
  <c r="AP14" i="5"/>
  <c r="AP12" i="5"/>
  <c r="AO12" i="5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Q35" i="5"/>
  <c r="AQ33" i="5"/>
  <c r="AQ31" i="5"/>
  <c r="AQ25" i="5"/>
  <c r="AQ29" i="5" l="1"/>
  <c r="AQ20" i="5"/>
  <c r="AQ18" i="5"/>
  <c r="AQ32" i="5"/>
  <c r="AQ36" i="5"/>
  <c r="AQ14" i="5"/>
  <c r="AQ26" i="5"/>
  <c r="AQ28" i="5"/>
  <c r="AQ27" i="5"/>
  <c r="AQ13" i="5"/>
  <c r="AQ19" i="5"/>
  <c r="AQ24" i="5"/>
  <c r="AQ30" i="5"/>
  <c r="AQ34" i="5"/>
  <c r="AQ12" i="5"/>
  <c r="AP38" i="5"/>
  <c r="AO38" i="5"/>
  <c r="AQ38" i="5" l="1"/>
</calcChain>
</file>

<file path=xl/sharedStrings.xml><?xml version="1.0" encoding="utf-8"?>
<sst xmlns="http://schemas.openxmlformats.org/spreadsheetml/2006/main" count="392" uniqueCount="66">
  <si>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</si>
  <si>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</si>
  <si>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</si>
  <si>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</si>
  <si>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</si>
  <si>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</si>
  <si>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</si>
  <si>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</si>
  <si>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</si>
  <si>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</si>
  <si>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</si>
  <si>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</si>
  <si>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</si>
  <si>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</si>
  <si>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</si>
  <si>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</si>
  <si>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</si>
  <si>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</si>
  <si>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</si>
  <si>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</si>
  <si>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</si>
  <si>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</si>
  <si>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</si>
  <si>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</si>
  <si>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</si>
  <si>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</si>
  <si>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</si>
  <si>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</si>
  <si>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</si>
  <si>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</si>
  <si>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</si>
  <si>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</si>
  <si>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</si>
  <si>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</si>
  <si>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</si>
  <si>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</si>
  <si>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</si>
  <si>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</si>
  <si>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</si>
  <si>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</si>
  <si>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</si>
  <si>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</si>
  <si>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</si>
  <si>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</si>
  <si>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</si>
  <si>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</si>
  <si>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</si>
  <si>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</si>
  <si>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</si>
  <si>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</si>
  <si>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</si>
  <si>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</si>
  <si>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</si>
  <si>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</si>
  <si>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</si>
  <si>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</si>
  <si>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</si>
  <si>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</si>
  <si>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Chancay</t>
  </si>
  <si>
    <t>GCQ/due/mfm/hts/jsr</t>
  </si>
  <si>
    <t>LORNA</t>
  </si>
  <si>
    <t>ATUN</t>
  </si>
  <si>
    <t>R.M.N°427-2015-PRODUCE, R.M.N°017-2016-PRODUCE, R.M.N°197-2016-PRODUCE</t>
  </si>
  <si>
    <t>Callao, 30 de mayo del 2016</t>
  </si>
  <si>
    <t xml:space="preserve">        Fecha  : 29/05/2016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</si>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</sst>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26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applyNumberFormat="1" applyFont="1" applyBorder="1" applyAlignment="1">
      <alignment horizontal="center"/>
    </xf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0" fontId="19" fillId="0" borderId="0" xfId="0" applyFont="1"/>
    <xf numFmtId="167" fontId="14" fillId="0" borderId="1" xfId="0" applyNumberFormat="1" applyFont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5" zoomScaleNormal="25" workbookViewId="0">
      <selection activeCell="AK26" sqref="AK26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3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2.42578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46</v>
      </c>
    </row>
    <row r="2" spans="2:48" ht="30" x14ac:dyDescent="0.4">
      <c r="B2" s="95" t="s">
        <v>47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21" t="s">
        <v>45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</row>
    <row r="5" spans="2:48" ht="35.25" x14ac:dyDescent="0.5">
      <c r="B5" s="121" t="s">
        <v>42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2" t="s">
        <v>39</v>
      </c>
      <c r="AN6" s="122"/>
      <c r="AO6" s="122"/>
      <c r="AP6" s="122"/>
      <c r="AQ6" s="122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23"/>
      <c r="AP7" s="123"/>
      <c r="AQ7" s="123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2" t="s">
        <v>64</v>
      </c>
      <c r="AP8" s="122"/>
      <c r="AQ8" s="122"/>
    </row>
    <row r="9" spans="2:48" ht="21.75" customHeight="1" x14ac:dyDescent="0.4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8" t="s">
        <v>4</v>
      </c>
      <c r="D10" s="115"/>
      <c r="E10" s="118" t="s">
        <v>5</v>
      </c>
      <c r="F10" s="115"/>
      <c r="G10" s="116" t="s">
        <v>6</v>
      </c>
      <c r="H10" s="117"/>
      <c r="I10" s="120" t="s">
        <v>48</v>
      </c>
      <c r="J10" s="120"/>
      <c r="K10" s="120" t="s">
        <v>7</v>
      </c>
      <c r="L10" s="120"/>
      <c r="M10" s="118" t="s">
        <v>8</v>
      </c>
      <c r="N10" s="119"/>
      <c r="O10" s="118" t="s">
        <v>9</v>
      </c>
      <c r="P10" s="119"/>
      <c r="Q10" s="116" t="s">
        <v>10</v>
      </c>
      <c r="R10" s="117"/>
      <c r="S10" s="116" t="s">
        <v>11</v>
      </c>
      <c r="T10" s="117"/>
      <c r="U10" s="116" t="s">
        <v>12</v>
      </c>
      <c r="V10" s="117"/>
      <c r="W10" s="116" t="s">
        <v>58</v>
      </c>
      <c r="X10" s="117"/>
      <c r="Y10" s="118" t="s">
        <v>51</v>
      </c>
      <c r="Z10" s="115"/>
      <c r="AA10" s="116" t="s">
        <v>40</v>
      </c>
      <c r="AB10" s="117"/>
      <c r="AC10" s="116" t="s">
        <v>13</v>
      </c>
      <c r="AD10" s="117"/>
      <c r="AE10" s="114" t="s">
        <v>52</v>
      </c>
      <c r="AF10" s="115"/>
      <c r="AG10" s="114" t="s">
        <v>53</v>
      </c>
      <c r="AH10" s="115"/>
      <c r="AI10" s="114" t="s">
        <v>54</v>
      </c>
      <c r="AJ10" s="115"/>
      <c r="AK10" s="114" t="s">
        <v>55</v>
      </c>
      <c r="AL10" s="115"/>
      <c r="AM10" s="114" t="s">
        <v>56</v>
      </c>
      <c r="AN10" s="115"/>
      <c r="AO10" s="124" t="s">
        <v>14</v>
      </c>
      <c r="AP10" s="125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/>
      <c r="AF12" s="53">
        <v>0</v>
      </c>
      <c r="AG12" s="53">
        <v>481.58499999999998</v>
      </c>
      <c r="AH12" s="53">
        <v>0</v>
      </c>
      <c r="AI12" s="53">
        <v>0</v>
      </c>
      <c r="AJ12" s="53">
        <v>0</v>
      </c>
      <c r="AK12" s="53">
        <v>705.70699999999999</v>
      </c>
      <c r="AL12" s="53">
        <v>48.715000000000003</v>
      </c>
      <c r="AM12" s="53">
        <v>737.03</v>
      </c>
      <c r="AN12" s="53">
        <v>0</v>
      </c>
      <c r="AO12" s="54">
        <f>SUMIF($C$11:$AN$11,"Ind*",C12:AN12)</f>
        <v>1924.3219999999999</v>
      </c>
      <c r="AP12" s="54">
        <f>SUMIF($C$11:$AN$11,"I.Mad",C12:AN12)</f>
        <v>48.715000000000003</v>
      </c>
      <c r="AQ12" s="54">
        <f>SUM(AO12:AP12)</f>
        <v>1973.0369999999998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 t="s">
        <v>20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 t="s">
        <v>20</v>
      </c>
      <c r="Z13" s="55" t="s">
        <v>20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/>
      <c r="AF13" s="55" t="s">
        <v>20</v>
      </c>
      <c r="AG13" s="55">
        <v>11</v>
      </c>
      <c r="AH13" s="55" t="s">
        <v>20</v>
      </c>
      <c r="AI13" s="55" t="s">
        <v>20</v>
      </c>
      <c r="AJ13" s="55" t="s">
        <v>20</v>
      </c>
      <c r="AK13" s="55">
        <v>9</v>
      </c>
      <c r="AL13" s="55">
        <v>1</v>
      </c>
      <c r="AM13" s="55">
        <v>12</v>
      </c>
      <c r="AN13" s="55" t="s">
        <v>20</v>
      </c>
      <c r="AO13" s="54">
        <f>SUMIF($C$11:$AN$11,"Ind*",C13:AN13)</f>
        <v>32</v>
      </c>
      <c r="AP13" s="54">
        <f>SUMIF($C$11:$AN$11,"I.Mad",C13:AN13)</f>
        <v>1</v>
      </c>
      <c r="AQ13" s="54">
        <f>SUM(AO13:AP13)</f>
        <v>33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 t="s">
        <v>20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 t="s">
        <v>20</v>
      </c>
      <c r="Z14" s="55" t="s">
        <v>20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/>
      <c r="AF14" s="55" t="s">
        <v>20</v>
      </c>
      <c r="AG14" s="55">
        <v>5</v>
      </c>
      <c r="AH14" s="55" t="s">
        <v>20</v>
      </c>
      <c r="AI14" s="55" t="s">
        <v>20</v>
      </c>
      <c r="AJ14" s="55" t="s">
        <v>20</v>
      </c>
      <c r="AK14" s="55">
        <v>3</v>
      </c>
      <c r="AL14" s="55" t="s">
        <v>65</v>
      </c>
      <c r="AM14" s="55">
        <v>4</v>
      </c>
      <c r="AN14" s="55" t="s">
        <v>20</v>
      </c>
      <c r="AO14" s="54">
        <f>SUMIF($C$11:$AN$11,"Ind*",C14:AN14)</f>
        <v>12</v>
      </c>
      <c r="AP14" s="54">
        <f>SUMIF($C$11:$AN$11,"I.Mad",C14:AN14)</f>
        <v>0</v>
      </c>
      <c r="AQ14" s="54">
        <f>SUM(AO14:AP14)</f>
        <v>12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 t="s">
        <v>20</v>
      </c>
      <c r="Z15" s="55" t="s">
        <v>20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/>
      <c r="AF15" s="55" t="s">
        <v>20</v>
      </c>
      <c r="AG15" s="55">
        <v>57.478484123950231</v>
      </c>
      <c r="AH15" s="55" t="s">
        <v>20</v>
      </c>
      <c r="AI15" s="55" t="s">
        <v>20</v>
      </c>
      <c r="AJ15" s="55" t="s">
        <v>20</v>
      </c>
      <c r="AK15" s="55">
        <v>22.335663407612753</v>
      </c>
      <c r="AL15" s="55" t="s">
        <v>20</v>
      </c>
      <c r="AM15" s="55">
        <v>12.060382800887396</v>
      </c>
      <c r="AN15" s="55" t="s">
        <v>20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 t="s">
        <v>20</v>
      </c>
      <c r="E16" s="61" t="s">
        <v>20</v>
      </c>
      <c r="F16" s="61" t="s">
        <v>20</v>
      </c>
      <c r="G16" s="61" t="s">
        <v>20</v>
      </c>
      <c r="H16" s="61" t="s">
        <v>20</v>
      </c>
      <c r="I16" s="61" t="s">
        <v>20</v>
      </c>
      <c r="J16" s="61" t="s">
        <v>20</v>
      </c>
      <c r="K16" s="61" t="s">
        <v>20</v>
      </c>
      <c r="L16" s="61" t="s">
        <v>20</v>
      </c>
      <c r="M16" s="61" t="s">
        <v>20</v>
      </c>
      <c r="N16" s="61" t="s">
        <v>20</v>
      </c>
      <c r="O16" s="61" t="s">
        <v>20</v>
      </c>
      <c r="P16" s="61" t="s">
        <v>20</v>
      </c>
      <c r="Q16" s="61" t="s">
        <v>20</v>
      </c>
      <c r="R16" s="61" t="s">
        <v>20</v>
      </c>
      <c r="S16" s="61" t="s">
        <v>20</v>
      </c>
      <c r="T16" s="61" t="s">
        <v>20</v>
      </c>
      <c r="U16" s="61" t="s">
        <v>20</v>
      </c>
      <c r="V16" s="61" t="s">
        <v>20</v>
      </c>
      <c r="W16" s="61" t="s">
        <v>20</v>
      </c>
      <c r="X16" s="61" t="s">
        <v>20</v>
      </c>
      <c r="Y16" s="61" t="s">
        <v>20</v>
      </c>
      <c r="Z16" s="61" t="s">
        <v>20</v>
      </c>
      <c r="AA16" s="61" t="s">
        <v>20</v>
      </c>
      <c r="AB16" s="61" t="s">
        <v>20</v>
      </c>
      <c r="AC16" s="61" t="s">
        <v>20</v>
      </c>
      <c r="AD16" s="61" t="s">
        <v>20</v>
      </c>
      <c r="AE16" s="61"/>
      <c r="AF16" s="61" t="s">
        <v>20</v>
      </c>
      <c r="AG16" s="61">
        <v>11</v>
      </c>
      <c r="AH16" s="61" t="s">
        <v>20</v>
      </c>
      <c r="AI16" s="61" t="s">
        <v>20</v>
      </c>
      <c r="AJ16" s="61" t="s">
        <v>20</v>
      </c>
      <c r="AK16" s="61">
        <v>12.5</v>
      </c>
      <c r="AL16" s="61" t="s">
        <v>20</v>
      </c>
      <c r="AM16" s="61">
        <v>12</v>
      </c>
      <c r="AN16" s="61" t="s">
        <v>20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4">
        <f>SUMIF($C$11:$AN$11,"Ind*",C18:AN18)</f>
        <v>0</v>
      </c>
      <c r="AP18" s="54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>SUMIF($C$11:$AN$11,"Ind*",C19:AN19)</f>
        <v>0</v>
      </c>
      <c r="AP19" s="54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>SUMIF($C$11:$AN$11,"Ind*",C20:AN20)</f>
        <v>0</v>
      </c>
      <c r="AP20" s="54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54"/>
      <c r="J24" s="7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4"/>
      <c r="X24" s="58"/>
      <c r="Y24" s="58"/>
      <c r="Z24" s="74"/>
      <c r="AA24" s="58"/>
      <c r="AB24" s="58"/>
      <c r="AC24" s="74"/>
      <c r="AD24" s="58"/>
      <c r="AE24" s="58"/>
      <c r="AF24" s="74"/>
      <c r="AG24" s="58"/>
      <c r="AH24" s="58"/>
      <c r="AI24" s="74"/>
      <c r="AJ24" s="58"/>
      <c r="AK24" s="58"/>
      <c r="AL24" s="58"/>
      <c r="AM24" s="58"/>
      <c r="AN24" s="58"/>
      <c r="AO24" s="54">
        <f>SUMIF($C$11:$AN$11,"Ind*",C24:AN24)</f>
        <v>0</v>
      </c>
      <c r="AP24" s="54">
        <f>SUMIF($C$11:$AN$11,"I.Mad",C24:AN24)</f>
        <v>0</v>
      </c>
      <c r="AQ24" s="58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58"/>
      <c r="E25" s="58"/>
      <c r="F25" s="58"/>
      <c r="G25" s="58"/>
      <c r="H25" s="58"/>
      <c r="I25" s="58"/>
      <c r="J25" s="74"/>
      <c r="K25" s="58"/>
      <c r="L25" s="58"/>
      <c r="M25" s="58"/>
      <c r="N25" s="58"/>
      <c r="O25" s="58"/>
      <c r="P25" s="58"/>
      <c r="Q25" s="74"/>
      <c r="R25" s="74"/>
      <c r="S25" s="58"/>
      <c r="T25" s="58"/>
      <c r="U25" s="58"/>
      <c r="V25" s="58"/>
      <c r="W25" s="58"/>
      <c r="X25" s="58"/>
      <c r="Y25" s="74"/>
      <c r="Z25" s="74"/>
      <c r="AA25" s="58"/>
      <c r="AB25" s="58"/>
      <c r="AC25" s="58"/>
      <c r="AD25" s="58"/>
      <c r="AE25" s="58"/>
      <c r="AF25" s="58"/>
      <c r="AG25" s="74"/>
      <c r="AH25" s="58"/>
      <c r="AI25" s="58"/>
      <c r="AJ25" s="58"/>
      <c r="AK25" s="58">
        <v>2</v>
      </c>
      <c r="AL25" s="58"/>
      <c r="AM25" s="58"/>
      <c r="AN25" s="58"/>
      <c r="AO25" s="113">
        <f t="shared" ref="AO25:AO37" si="1">SUMIF($C$11:$AN$11,"Ind*",C25:AN25)</f>
        <v>2</v>
      </c>
      <c r="AP25" s="54">
        <f t="shared" ref="AP25:AP37" si="2">SUMIF($C$11:$AN$11,"I.Mad",C25:AN25)</f>
        <v>0</v>
      </c>
      <c r="AQ25" s="58">
        <f>SUM(AO25:AP25)</f>
        <v>2</v>
      </c>
      <c r="AT25" s="20"/>
      <c r="AU25" s="20"/>
      <c r="AV25" s="20"/>
    </row>
    <row r="26" spans="2:48" ht="50.25" customHeight="1" x14ac:dyDescent="0.55000000000000004">
      <c r="B26" s="86" t="s">
        <v>44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4">
        <f t="shared" si="1"/>
        <v>0</v>
      </c>
      <c r="AP26" s="54">
        <f t="shared" si="2"/>
        <v>0</v>
      </c>
      <c r="AQ26" s="58">
        <f t="shared" si="0"/>
        <v>0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4">
        <f t="shared" si="1"/>
        <v>0</v>
      </c>
      <c r="AP27" s="54">
        <f t="shared" si="2"/>
        <v>0</v>
      </c>
      <c r="AQ27" s="58">
        <f t="shared" si="0"/>
        <v>0</v>
      </c>
      <c r="AT27" s="20"/>
      <c r="AU27" s="20"/>
      <c r="AV27" s="20"/>
    </row>
    <row r="28" spans="2:48" ht="50.25" customHeight="1" x14ac:dyDescent="0.55000000000000004">
      <c r="B28" s="86" t="s">
        <v>57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4">
        <f t="shared" si="1"/>
        <v>0</v>
      </c>
      <c r="AP28" s="54">
        <f t="shared" si="2"/>
        <v>0</v>
      </c>
      <c r="AQ28" s="58">
        <f t="shared" si="0"/>
        <v>0</v>
      </c>
      <c r="AT28" s="20"/>
      <c r="AU28" s="20"/>
      <c r="AV28" s="20"/>
    </row>
    <row r="29" spans="2:48" ht="50.25" customHeight="1" x14ac:dyDescent="0.55000000000000004">
      <c r="B29" s="84" t="s">
        <v>31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74"/>
      <c r="X29" s="58"/>
      <c r="Y29" s="58"/>
      <c r="Z29" s="58"/>
      <c r="AA29" s="58"/>
      <c r="AB29" s="58"/>
      <c r="AC29" s="74"/>
      <c r="AD29" s="58"/>
      <c r="AE29" s="58"/>
      <c r="AF29" s="74"/>
      <c r="AG29" s="58"/>
      <c r="AH29" s="58"/>
      <c r="AI29" s="74"/>
      <c r="AJ29" s="58"/>
      <c r="AK29" s="58"/>
      <c r="AL29" s="58"/>
      <c r="AM29" s="58"/>
      <c r="AN29" s="58"/>
      <c r="AO29" s="54">
        <f t="shared" si="1"/>
        <v>0</v>
      </c>
      <c r="AP29" s="54">
        <f t="shared" si="2"/>
        <v>0</v>
      </c>
      <c r="AQ29" s="58">
        <f t="shared" si="0"/>
        <v>0</v>
      </c>
      <c r="AT29" s="20"/>
      <c r="AU29" s="20"/>
      <c r="AV29" s="20"/>
    </row>
    <row r="30" spans="2:48" ht="52.5" customHeight="1" x14ac:dyDescent="0.55000000000000004">
      <c r="B30" s="86" t="s">
        <v>32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4"/>
      <c r="Z30" s="74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4">
        <f t="shared" si="1"/>
        <v>0</v>
      </c>
      <c r="AP30" s="54">
        <f t="shared" si="2"/>
        <v>0</v>
      </c>
      <c r="AQ30" s="58">
        <f t="shared" si="0"/>
        <v>0</v>
      </c>
      <c r="AT30" s="20"/>
      <c r="AU30" s="20"/>
      <c r="AV30" s="20"/>
    </row>
    <row r="31" spans="2:48" ht="50.25" customHeight="1" x14ac:dyDescent="0.55000000000000004">
      <c r="B31" s="84" t="s">
        <v>33</v>
      </c>
      <c r="C31" s="58"/>
      <c r="D31" s="58"/>
      <c r="E31" s="58"/>
      <c r="F31" s="58"/>
      <c r="G31" s="58"/>
      <c r="H31" s="58"/>
      <c r="I31" s="58"/>
      <c r="J31" s="7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4">
        <f t="shared" si="1"/>
        <v>0</v>
      </c>
      <c r="AP31" s="54">
        <f t="shared" si="2"/>
        <v>0</v>
      </c>
      <c r="AQ31" s="58">
        <f t="shared" si="0"/>
        <v>0</v>
      </c>
      <c r="AT31" s="20"/>
      <c r="AU31" s="20"/>
      <c r="AV31" s="20"/>
    </row>
    <row r="32" spans="2:48" ht="50.25" customHeight="1" x14ac:dyDescent="0.55000000000000004">
      <c r="B32" s="84" t="s">
        <v>60</v>
      </c>
      <c r="C32" s="58"/>
      <c r="D32" s="58"/>
      <c r="E32" s="58"/>
      <c r="F32" s="58"/>
      <c r="G32" s="58"/>
      <c r="H32" s="58"/>
      <c r="I32" s="58"/>
      <c r="J32" s="74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74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4">
        <f t="shared" si="1"/>
        <v>0</v>
      </c>
      <c r="AP32" s="54">
        <f t="shared" si="2"/>
        <v>0</v>
      </c>
      <c r="AQ32" s="58">
        <f t="shared" si="0"/>
        <v>0</v>
      </c>
    </row>
    <row r="33" spans="2:43" ht="50.25" customHeight="1" x14ac:dyDescent="0.55000000000000004">
      <c r="B33" s="84" t="s">
        <v>49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4">
        <f t="shared" si="1"/>
        <v>0</v>
      </c>
      <c r="AP33" s="54">
        <f t="shared" si="2"/>
        <v>0</v>
      </c>
      <c r="AQ33" s="58">
        <f t="shared" si="0"/>
        <v>0</v>
      </c>
    </row>
    <row r="34" spans="2:43" ht="50.25" customHeight="1" x14ac:dyDescent="0.55000000000000004">
      <c r="B34" s="84" t="s">
        <v>34</v>
      </c>
      <c r="C34" s="58"/>
      <c r="D34" s="58"/>
      <c r="E34" s="58"/>
      <c r="F34" s="58"/>
      <c r="G34" s="58"/>
      <c r="H34" s="7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74"/>
      <c r="Z34" s="74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4">
        <f t="shared" si="1"/>
        <v>0</v>
      </c>
      <c r="AP34" s="54">
        <f t="shared" si="2"/>
        <v>0</v>
      </c>
      <c r="AQ34" s="58">
        <f t="shared" si="0"/>
        <v>0</v>
      </c>
    </row>
    <row r="35" spans="2:43" ht="50.25" customHeight="1" x14ac:dyDescent="0.55000000000000004">
      <c r="B35" s="84" t="s">
        <v>35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4">
        <f t="shared" si="1"/>
        <v>0</v>
      </c>
      <c r="AP35" s="54">
        <f t="shared" si="2"/>
        <v>0</v>
      </c>
      <c r="AQ35" s="58">
        <f t="shared" si="0"/>
        <v>0</v>
      </c>
    </row>
    <row r="36" spans="2:43" ht="50.25" customHeight="1" x14ac:dyDescent="0.55000000000000004">
      <c r="B36" s="84" t="s">
        <v>61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4">
        <f t="shared" si="1"/>
        <v>0</v>
      </c>
      <c r="AP36" s="54">
        <f t="shared" si="2"/>
        <v>0</v>
      </c>
      <c r="AQ36" s="58">
        <f t="shared" si="0"/>
        <v>0</v>
      </c>
    </row>
    <row r="37" spans="2:43" ht="50.25" customHeight="1" x14ac:dyDescent="0.55000000000000004">
      <c r="B37" s="84" t="s">
        <v>50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4">
        <f t="shared" si="1"/>
        <v>0</v>
      </c>
      <c r="AP37" s="54">
        <f t="shared" si="2"/>
        <v>0</v>
      </c>
      <c r="AQ37" s="58">
        <f t="shared" si="0"/>
        <v>0</v>
      </c>
    </row>
    <row r="38" spans="2:43" ht="50.25" customHeight="1" x14ac:dyDescent="0.55000000000000004">
      <c r="B38" s="86" t="s">
        <v>36</v>
      </c>
      <c r="C38" s="58">
        <f>+SUM(C12,C18,C24:C37)</f>
        <v>0</v>
      </c>
      <c r="D38" s="58">
        <f t="shared" ref="D38:X38" si="3">+SUM(D12,D18,D24:D37)</f>
        <v>0</v>
      </c>
      <c r="E38" s="58">
        <f t="shared" si="3"/>
        <v>0</v>
      </c>
      <c r="F38" s="58">
        <f t="shared" si="3"/>
        <v>0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 t="shared" si="3"/>
        <v>0</v>
      </c>
      <c r="T38" s="58">
        <f t="shared" si="3"/>
        <v>0</v>
      </c>
      <c r="U38" s="58">
        <f t="shared" si="3"/>
        <v>0</v>
      </c>
      <c r="V38" s="58">
        <f t="shared" si="3"/>
        <v>0</v>
      </c>
      <c r="W38" s="58">
        <f t="shared" si="3"/>
        <v>0</v>
      </c>
      <c r="X38" s="58">
        <f t="shared" si="3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t="shared" ref="AB38:AN38" si="4">+SUM(AB12,AB18,AB24:AB37)</f>
        <v>0</v>
      </c>
      <c r="AC38" s="58">
        <f>+SUM(AC12,AC18,AC24:AC37)</f>
        <v>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481.58499999999998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707.70699999999999</v>
      </c>
      <c r="AL38" s="58">
        <f t="shared" si="4"/>
        <v>48.715000000000003</v>
      </c>
      <c r="AM38" s="58">
        <f>+SUM(AM12,AM18,AM24:AM37)</f>
        <v>737.03</v>
      </c>
      <c r="AN38" s="58">
        <f t="shared" si="4"/>
        <v>0</v>
      </c>
      <c r="AO38" s="58">
        <f>SUM(AO12,AO18,AO24:AO37)</f>
        <v>1926.3219999999999</v>
      </c>
      <c r="AP38" s="58">
        <f>SUM(AP12,AP18,AP24:AP37)</f>
        <v>48.715000000000003</v>
      </c>
      <c r="AQ38" s="58">
        <f>SUM(AO38:AP38)</f>
        <v>1975.0369999999998</v>
      </c>
    </row>
    <row r="39" spans="2:43" ht="50.25" customHeight="1" x14ac:dyDescent="0.55000000000000004">
      <c r="B39" s="83" t="s">
        <v>41</v>
      </c>
      <c r="C39" s="25"/>
      <c r="D39" s="25"/>
      <c r="E39" s="25"/>
      <c r="F39" s="60"/>
      <c r="G39" s="60">
        <v>18</v>
      </c>
      <c r="H39" s="60"/>
      <c r="I39" s="93"/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>
        <v>16.2</v>
      </c>
      <c r="AN39" s="60"/>
      <c r="AO39" s="26"/>
      <c r="AP39" s="26"/>
      <c r="AQ39" s="9"/>
    </row>
    <row r="40" spans="2:43" x14ac:dyDescent="0.35">
      <c r="B40" s="21" t="s">
        <v>37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43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38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1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63</v>
      </c>
      <c r="AN43" s="4"/>
    </row>
    <row r="44" spans="2:43" ht="30.75" x14ac:dyDescent="0.45">
      <c r="B44" s="22" t="s">
        <v>59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7"/>
      <c r="C46" s="97"/>
      <c r="D46" s="70"/>
      <c r="E46" s="70"/>
      <c r="F46" s="112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16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2016-03-21T17:31:02Z</cp:lastPrinted>
  <dcterms:created xsi:type="dcterms:W3CDTF">2008-10-21T17:58:04Z</dcterms:created>
  <dcterms:modified xsi:type="dcterms:W3CDTF">2016-05-30T17:26:46Z</dcterms:modified>
</cp:coreProperties>
</file>