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6" i="1" l="1"/>
  <c r="AQ25" i="1"/>
  <c r="AQ14" i="1"/>
  <c r="AQ13" i="1"/>
  <c r="AP41" i="1"/>
  <c r="AQ12" i="1"/>
  <c r="AO41" i="1"/>
  <c r="AQ41" i="1" l="1"/>
</calcChain>
</file>

<file path=xl/sharedStrings.xml><?xml version="1.0" encoding="utf-8"?>
<sst xmlns="http://schemas.openxmlformats.org/spreadsheetml/2006/main" count="365" uniqueCount="70">
  <si>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</si>
  <si>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</si>
  <si>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</si>
  <si>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</si>
  <si>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</si>
  <si>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</si>
  <si>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</si>
  <si>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</si>
  <si>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</si>
  <si>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</si>
  <si>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</si>
  <si>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</si>
  <si>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</si>
  <si>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</si>
  <si>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</si>
  <si>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</si>
  <si>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</si>
  <si>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</si>
  <si>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</si>
  <si>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</si>
  <si>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</si>
  <si>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</si>
  <si>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</si>
  <si>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</si>
  <si>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</si>
  <si>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</si>
  <si>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</si>
  <si>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</si>
  <si>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</si>
  <si>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</si>
  <si>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</si>
  <si>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</si>
  <si>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</si>
  <si>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</si>
  <si>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</si>
  <si>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</si>
  <si>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</si>
  <si>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</si>
  <si>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</si>
  <si>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</si>
  <si>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</si>
  <si>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</si>
  <si>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</si>
  <si>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</si>
  <si>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</si>
  <si>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</si>
  <si>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</si>
  <si>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</si>
  <si>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</si>
  <si>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</si>
  <si>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</si>
  <si>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</si>
  <si>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</si>
  <si>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</si>
  <si>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</si>
  <si>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</si>
  <si>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</si>
  <si>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</si>
  <si>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</si>
  <si>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</si>
  <si>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</si>
  <si>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</si>
  <si>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</si>
  <si>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</si>
  <si>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</si>
  <si>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</si>
  <si>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   Atención: Sr. José Luis Chicoma Lúcar</t>
  </si>
  <si>
    <t xml:space="preserve">        Fecha  : 29/04/2021</t>
  </si>
  <si>
    <t>Callao, 30 de abril del 2021</t>
  </si>
  <si>
    <t>10.5- 11.5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</si>
</sst>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DEEBF7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" fontId="16" fillId="0" borderId="4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DAE3F3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699"/>
      <rgbColor rgb="FFB4C7E7"/>
      <rgbColor rgb="FFFBE5D6"/>
      <rgbColor rgb="FFDBDBDB"/>
      <rgbColor rgb="FFF8CBAD"/>
      <rgbColor rgb="FF3366FF"/>
      <rgbColor rgb="FF33CCCC"/>
      <rgbColor rgb="FF99CC00"/>
      <rgbColor rgb="FFFFCC00"/>
      <rgbColor rgb="FFFF9900"/>
      <rgbColor rgb="FFFF6600"/>
      <rgbColor rgb="FF44546A"/>
      <rgbColor rgb="FFC5E0B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55"/>
  <sheetViews>
    <sheetView tabSelected="1" topLeftCell="AK1" zoomScale="23" zoomScaleNormal="23" workbookViewId="0">
      <selection activeCell="Q34" sqref="Q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3" t="s">
        <v>13</v>
      </c>
      <c r="L10" s="73"/>
      <c r="M10" s="73" t="s">
        <v>14</v>
      </c>
      <c r="N10" s="73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3" t="s">
        <v>20</v>
      </c>
      <c r="Z10" s="73"/>
      <c r="AA10" s="73" t="s">
        <v>21</v>
      </c>
      <c r="AB10" s="73"/>
      <c r="AC10" s="73" t="s">
        <v>22</v>
      </c>
      <c r="AD10" s="73"/>
      <c r="AE10" s="73" t="s">
        <v>23</v>
      </c>
      <c r="AF10" s="73"/>
      <c r="AG10" s="73" t="s">
        <v>24</v>
      </c>
      <c r="AH10" s="73"/>
      <c r="AI10" s="73" t="s">
        <v>25</v>
      </c>
      <c r="AJ10" s="73"/>
      <c r="AK10" s="73" t="s">
        <v>26</v>
      </c>
      <c r="AL10" s="73"/>
      <c r="AM10" s="73" t="s">
        <v>27</v>
      </c>
      <c r="AN10" s="73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30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71">
        <v>0</v>
      </c>
      <c r="F12" s="71">
        <v>904</v>
      </c>
      <c r="G12" s="71">
        <v>6280.9950000000008</v>
      </c>
      <c r="H12" s="34">
        <v>3102.7950000000001</v>
      </c>
      <c r="I12" s="34">
        <v>15266.37</v>
      </c>
      <c r="J12" s="34">
        <v>6463.68</v>
      </c>
      <c r="K12" s="34">
        <v>712.71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1290</v>
      </c>
      <c r="R12" s="34">
        <v>0</v>
      </c>
      <c r="S12" s="34">
        <v>1854.165</v>
      </c>
      <c r="T12" s="34">
        <v>0</v>
      </c>
      <c r="U12" s="34">
        <v>344.98</v>
      </c>
      <c r="V12" s="34">
        <v>0</v>
      </c>
      <c r="W12" s="34">
        <v>3170</v>
      </c>
      <c r="X12" s="34">
        <v>0</v>
      </c>
      <c r="Y12" s="71">
        <v>8945.8700000000008</v>
      </c>
      <c r="Z12" s="71">
        <v>591.58000000000004</v>
      </c>
      <c r="AA12" s="34">
        <v>2566.8907446388603</v>
      </c>
      <c r="AB12" s="34">
        <v>0</v>
      </c>
      <c r="AC12" s="34">
        <v>4074.9369999999999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SUMIF($C$11:$AN$11,"Ind",C12:AN12)</f>
        <v>44506.917744638864</v>
      </c>
      <c r="AP12" s="34">
        <f>SUMIF($C$11:$AN$11,"I.Mad",C12:AN12)</f>
        <v>11062.055</v>
      </c>
      <c r="AQ12" s="34">
        <f>SUM(AO12:AP12)</f>
        <v>55568.972744638864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71" t="s">
        <v>34</v>
      </c>
      <c r="F13" s="71">
        <v>35</v>
      </c>
      <c r="G13" s="71">
        <v>28</v>
      </c>
      <c r="H13" s="34">
        <v>71</v>
      </c>
      <c r="I13" s="34">
        <v>62</v>
      </c>
      <c r="J13" s="34">
        <v>105</v>
      </c>
      <c r="K13" s="34">
        <v>3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4</v>
      </c>
      <c r="R13" s="34" t="s">
        <v>34</v>
      </c>
      <c r="S13" s="34">
        <v>6</v>
      </c>
      <c r="T13" s="34" t="s">
        <v>34</v>
      </c>
      <c r="U13" s="34">
        <v>1</v>
      </c>
      <c r="V13" s="34" t="s">
        <v>34</v>
      </c>
      <c r="W13" s="34">
        <v>8</v>
      </c>
      <c r="X13" s="34" t="s">
        <v>34</v>
      </c>
      <c r="Y13" s="71">
        <v>38</v>
      </c>
      <c r="Z13" s="71">
        <v>6</v>
      </c>
      <c r="AA13" s="34">
        <v>11</v>
      </c>
      <c r="AB13" s="34" t="s">
        <v>34</v>
      </c>
      <c r="AC13" s="34">
        <v>26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187</v>
      </c>
      <c r="AP13" s="34">
        <f>SUMIF($C$11:$AN$11,"I.Mad",C13:AN13)</f>
        <v>217</v>
      </c>
      <c r="AQ13" s="34">
        <f>SUM(AO13:AP13)</f>
        <v>404</v>
      </c>
      <c r="AS13" s="35"/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71" t="s">
        <v>34</v>
      </c>
      <c r="F14" s="71">
        <v>4</v>
      </c>
      <c r="G14" s="71">
        <v>3</v>
      </c>
      <c r="H14" s="34">
        <v>13</v>
      </c>
      <c r="I14" s="34">
        <v>11</v>
      </c>
      <c r="J14" s="34">
        <v>17</v>
      </c>
      <c r="K14" s="34" t="s">
        <v>65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3</v>
      </c>
      <c r="R14" s="34" t="s">
        <v>34</v>
      </c>
      <c r="S14" s="34">
        <v>5</v>
      </c>
      <c r="T14" s="34" t="s">
        <v>34</v>
      </c>
      <c r="U14" s="34">
        <v>1</v>
      </c>
      <c r="V14" s="34" t="s">
        <v>34</v>
      </c>
      <c r="W14" s="34">
        <v>5</v>
      </c>
      <c r="X14" s="34" t="s">
        <v>34</v>
      </c>
      <c r="Y14" s="71">
        <v>2</v>
      </c>
      <c r="Z14" s="71">
        <v>2</v>
      </c>
      <c r="AA14" s="34">
        <v>6</v>
      </c>
      <c r="AB14" s="34" t="s">
        <v>34</v>
      </c>
      <c r="AC14" s="34">
        <v>14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50</v>
      </c>
      <c r="AP14" s="34">
        <f>SUMIF($C$11:$AN$11,"I.Mad",C14:AN14)</f>
        <v>36</v>
      </c>
      <c r="AQ14" s="34">
        <f>SUM(AO14:AP14)</f>
        <v>86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71" t="s">
        <v>34</v>
      </c>
      <c r="F15" s="71">
        <v>0</v>
      </c>
      <c r="G15" s="71">
        <v>17.260407334614388</v>
      </c>
      <c r="H15" s="34">
        <v>29.978036825071523</v>
      </c>
      <c r="I15" s="34">
        <v>2.1475093772123715</v>
      </c>
      <c r="J15" s="34">
        <v>11.726078970463305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1.3770860191554395</v>
      </c>
      <c r="R15" s="34" t="s">
        <v>34</v>
      </c>
      <c r="S15" s="34">
        <v>14.308030822638329</v>
      </c>
      <c r="T15" s="34" t="s">
        <v>34</v>
      </c>
      <c r="U15" s="34">
        <v>6.7357512953367884</v>
      </c>
      <c r="V15" s="34" t="s">
        <v>34</v>
      </c>
      <c r="W15" s="34">
        <v>6.5663554266307775</v>
      </c>
      <c r="X15" s="34" t="s">
        <v>34</v>
      </c>
      <c r="Y15" s="34">
        <v>69.155810413660163</v>
      </c>
      <c r="Z15" s="34">
        <v>75.015108977168381</v>
      </c>
      <c r="AA15" s="34">
        <v>27.699568001225121</v>
      </c>
      <c r="AB15" s="34" t="s">
        <v>34</v>
      </c>
      <c r="AC15" s="34">
        <v>17.130298550950982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79" t="s">
        <v>34</v>
      </c>
      <c r="F16" s="79">
        <v>15.5</v>
      </c>
      <c r="G16" s="79">
        <v>12.5</v>
      </c>
      <c r="H16" s="40">
        <v>12</v>
      </c>
      <c r="I16" s="40">
        <v>15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14.5</v>
      </c>
      <c r="R16" s="40" t="s">
        <v>34</v>
      </c>
      <c r="S16" s="40">
        <v>12</v>
      </c>
      <c r="T16" s="40" t="s">
        <v>34</v>
      </c>
      <c r="U16" s="40">
        <v>12</v>
      </c>
      <c r="V16" s="40" t="s">
        <v>34</v>
      </c>
      <c r="W16" s="40">
        <v>14.5</v>
      </c>
      <c r="X16" s="40" t="s">
        <v>34</v>
      </c>
      <c r="Y16" s="40" t="s">
        <v>69</v>
      </c>
      <c r="Z16" s="40">
        <v>11</v>
      </c>
      <c r="AA16" s="40">
        <v>12.5</v>
      </c>
      <c r="AB16" s="40" t="s">
        <v>34</v>
      </c>
      <c r="AC16" s="40">
        <v>12.5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80"/>
      <c r="F17" s="80"/>
      <c r="G17" s="80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71">
        <v>0</v>
      </c>
      <c r="F18" s="71">
        <v>0</v>
      </c>
      <c r="G18" s="71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71" t="s">
        <v>34</v>
      </c>
      <c r="F19" s="71" t="s">
        <v>34</v>
      </c>
      <c r="G19" s="71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71" t="s">
        <v>34</v>
      </c>
      <c r="F20" s="71" t="s">
        <v>34</v>
      </c>
      <c r="G20" s="71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71" t="s">
        <v>34</v>
      </c>
      <c r="F21" s="71" t="s">
        <v>34</v>
      </c>
      <c r="G21" s="71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71" t="s">
        <v>34</v>
      </c>
      <c r="F22" s="71" t="s">
        <v>34</v>
      </c>
      <c r="G22" s="71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1"/>
      <c r="F23" s="81"/>
      <c r="G23" s="8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71"/>
      <c r="F24" s="71"/>
      <c r="G24" s="71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>
        <v>3.49</v>
      </c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3.49</v>
      </c>
      <c r="AP24" s="34">
        <f t="shared" ref="AP24:AP40" si="1">SUMIF($C$11:$AN$11,"I.Mad",C24:AN24)</f>
        <v>0</v>
      </c>
      <c r="AQ24" s="46">
        <f t="shared" ref="AQ24:AQ41" si="2">SUM(AO24:AP24)</f>
        <v>3.49</v>
      </c>
      <c r="AT24" s="38"/>
      <c r="AU24" s="38"/>
      <c r="AV24" s="38"/>
    </row>
    <row r="25" spans="2:48" ht="50.25" customHeight="1" x14ac:dyDescent="0.55000000000000004">
      <c r="B25" s="49" t="s">
        <v>43</v>
      </c>
      <c r="C25" s="46"/>
      <c r="D25" s="50"/>
      <c r="E25" s="82"/>
      <c r="F25" s="83"/>
      <c r="G25" s="82"/>
      <c r="H25" s="46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>
        <v>2.205818684303845</v>
      </c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2.205818684303845</v>
      </c>
      <c r="AP25" s="34">
        <f t="shared" si="1"/>
        <v>0</v>
      </c>
      <c r="AQ25" s="46">
        <f t="shared" si="2"/>
        <v>2.205818684303845</v>
      </c>
      <c r="AT25" s="38"/>
      <c r="AU25" s="38"/>
      <c r="AV25" s="38"/>
    </row>
    <row r="26" spans="2:48" ht="50.25" customHeight="1" x14ac:dyDescent="0.55000000000000004">
      <c r="B26" s="49" t="s">
        <v>44</v>
      </c>
      <c r="C26" s="46"/>
      <c r="D26" s="46"/>
      <c r="E26" s="82"/>
      <c r="F26" s="82"/>
      <c r="G26" s="82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>
        <v>31.573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31.573</v>
      </c>
      <c r="AP26" s="34">
        <f t="shared" si="1"/>
        <v>0</v>
      </c>
      <c r="AQ26" s="46">
        <f t="shared" si="2"/>
        <v>31.573</v>
      </c>
      <c r="AT26" s="38"/>
      <c r="AU26" s="38"/>
      <c r="AV26" s="38"/>
    </row>
    <row r="27" spans="2:48" ht="50.25" customHeight="1" x14ac:dyDescent="0.55000000000000004">
      <c r="B27" s="49" t="s">
        <v>45</v>
      </c>
      <c r="C27" s="46"/>
      <c r="D27" s="46"/>
      <c r="E27" s="82"/>
      <c r="F27" s="82"/>
      <c r="G27" s="82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46</v>
      </c>
      <c r="C28" s="46"/>
      <c r="D28" s="46"/>
      <c r="E28" s="82"/>
      <c r="F28" s="82"/>
      <c r="G28" s="82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82"/>
      <c r="F29" s="82"/>
      <c r="G29" s="82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47</v>
      </c>
      <c r="C30" s="46"/>
      <c r="D30" s="46"/>
      <c r="E30" s="82"/>
      <c r="F30" s="82"/>
      <c r="G30" s="82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50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82"/>
      <c r="F31" s="82"/>
      <c r="G31" s="82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82"/>
      <c r="F32" s="82"/>
      <c r="G32" s="82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1"/>
      <c r="D33" s="46"/>
      <c r="E33" s="82"/>
      <c r="F33" s="82"/>
      <c r="G33" s="82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82"/>
      <c r="F34" s="82"/>
      <c r="G34" s="82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50"/>
      <c r="E35" s="82"/>
      <c r="F35" s="82"/>
      <c r="G35" s="82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82"/>
      <c r="F36" s="82"/>
      <c r="G36" s="82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904</v>
      </c>
      <c r="G41" s="46">
        <f t="shared" si="3"/>
        <v>6280.9950000000008</v>
      </c>
      <c r="H41" s="46">
        <f t="shared" si="3"/>
        <v>3102.7950000000001</v>
      </c>
      <c r="I41" s="46">
        <f t="shared" si="3"/>
        <v>15266.37</v>
      </c>
      <c r="J41" s="46">
        <f t="shared" si="3"/>
        <v>6463.68</v>
      </c>
      <c r="K41" s="46">
        <f t="shared" si="3"/>
        <v>712.71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1290</v>
      </c>
      <c r="R41" s="46">
        <f t="shared" si="3"/>
        <v>0</v>
      </c>
      <c r="S41" s="46">
        <f t="shared" si="3"/>
        <v>1854.165</v>
      </c>
      <c r="T41" s="46">
        <f t="shared" si="3"/>
        <v>0</v>
      </c>
      <c r="U41" s="46">
        <f t="shared" si="3"/>
        <v>344.98</v>
      </c>
      <c r="V41" s="46">
        <f t="shared" si="3"/>
        <v>0</v>
      </c>
      <c r="W41" s="46">
        <f t="shared" si="3"/>
        <v>3170</v>
      </c>
      <c r="X41" s="46">
        <f t="shared" si="3"/>
        <v>0</v>
      </c>
      <c r="Y41" s="46">
        <f t="shared" si="3"/>
        <v>8945.8700000000008</v>
      </c>
      <c r="Z41" s="46">
        <f t="shared" si="3"/>
        <v>591.58000000000004</v>
      </c>
      <c r="AA41" s="46">
        <f t="shared" si="3"/>
        <v>2569.096563323164</v>
      </c>
      <c r="AB41" s="46">
        <f t="shared" si="3"/>
        <v>0</v>
      </c>
      <c r="AC41" s="46">
        <f t="shared" si="3"/>
        <v>4110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44544.186563323165</v>
      </c>
      <c r="AP41" s="46">
        <f>SUM(AP12,AP18,AP24:AP37)</f>
        <v>11062.055</v>
      </c>
      <c r="AQ41" s="46">
        <f t="shared" si="2"/>
        <v>55606.241563323165</v>
      </c>
    </row>
    <row r="42" spans="2:43" ht="50.25" customHeight="1" x14ac:dyDescent="0.55000000000000004">
      <c r="B42" s="33" t="s">
        <v>59</v>
      </c>
      <c r="C42" s="52"/>
      <c r="D42" s="52"/>
      <c r="E42" s="52"/>
      <c r="F42" s="40"/>
      <c r="G42" s="40">
        <v>16.399999999999999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>
        <v>16.2</v>
      </c>
      <c r="AN42" s="55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64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68</v>
      </c>
      <c r="AN46" s="19"/>
    </row>
    <row r="50" spans="23:25" x14ac:dyDescent="0.35">
      <c r="W50" s="36"/>
      <c r="X50" s="36"/>
      <c r="Y50" s="36"/>
    </row>
    <row r="51" spans="23:25" x14ac:dyDescent="0.35">
      <c r="W51" s="36"/>
      <c r="X51" s="36"/>
      <c r="Y51" s="36"/>
    </row>
    <row r="52" spans="23:25" ht="44.25" x14ac:dyDescent="0.55000000000000004">
      <c r="W52" s="36"/>
      <c r="X52" s="72"/>
      <c r="Y52" s="36"/>
    </row>
    <row r="53" spans="23:25" ht="44.25" x14ac:dyDescent="0.55000000000000004">
      <c r="W53" s="36"/>
      <c r="X53" s="72"/>
      <c r="Y53" s="36"/>
    </row>
    <row r="54" spans="23:25" x14ac:dyDescent="0.35">
      <c r="W54" s="36"/>
      <c r="X54" s="36"/>
      <c r="Y54" s="36"/>
    </row>
    <row r="55" spans="23:25" x14ac:dyDescent="0.35">
      <c r="W55" s="36"/>
      <c r="X55" s="36"/>
      <c r="Y55" s="36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298</cp:revision>
  <cp:lastPrinted>2018-11-19T17:24:41Z</cp:lastPrinted>
  <dcterms:created xsi:type="dcterms:W3CDTF">2008-10-21T17:58:04Z</dcterms:created>
  <dcterms:modified xsi:type="dcterms:W3CDTF">2021-04-30T17:19:17Z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