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C8805484-37F1-40F4-AB58-9734BEA22D17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20" i="1" l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<sst xmlns="http://schemas.openxmlformats.org/spreadsheetml/2006/main" count="361" uniqueCount="69">
  <si>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</si>
  <si>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</si>
  <si>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</si>
  <si>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</si>
  <si>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</si>
  <si>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</si>
  <si>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</si>
  <si>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</si>
  <si>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</si>
  <si>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</si>
  <si>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</si>
  <si>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</si>
  <si>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</si>
  <si>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</si>
  <si>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</si>
  <si>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</si>
  <si>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</si>
  <si>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</si>
  <si>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</si>
  <si>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</si>
  <si>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</si>
  <si>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</si>
  <si>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</si>
  <si>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</si>
  <si>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</si>
  <si>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</si>
  <si>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</si>
  <si>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</si>
  <si>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</si>
  <si>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</si>
  <si>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</si>
  <si>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</si>
  <si>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</si>
  <si>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</si>
  <si>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</si>
  <si>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</si>
  <si>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</si>
  <si>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</si>
  <si>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</si>
  <si>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</si>
  <si>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</si>
  <si>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</si>
  <si>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</si>
  <si>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</si>
  <si>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</si>
  <si>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</si>
  <si>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</si>
  <si>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</si>
  <si>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</si>
  <si>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</si>
  <si>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</si>
  <si>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</si>
  <si>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</si>
  <si>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</si>
  <si>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</si>
  <si>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</si>
  <si>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</si>
  <si>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</si>
  <si>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</si>
  <si>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</si>
  <si>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</si>
  <si>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</si>
  <si>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</si>
  <si>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</si>
  <si>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</si>
  <si>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Sr. Eduardo Mora Asnaran</t>
  </si>
  <si>
    <t xml:space="preserve">        Fecha  : 28/11/2022</t>
  </si>
  <si>
    <t>Callao, 29 de setiembre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</si>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</sst>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Y33" sqref="Y3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15944.878903050145</v>
      </c>
      <c r="H12" s="30">
        <v>1703.46</v>
      </c>
      <c r="I12" s="30">
        <v>10000.754999999997</v>
      </c>
      <c r="J12" s="30">
        <v>7756.5800000000008</v>
      </c>
      <c r="K12" s="30">
        <v>1157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2720</v>
      </c>
      <c r="R12" s="30">
        <v>0</v>
      </c>
      <c r="S12" s="30">
        <v>3325</v>
      </c>
      <c r="T12" s="30">
        <v>0</v>
      </c>
      <c r="U12" s="30">
        <v>1770</v>
      </c>
      <c r="V12" s="30">
        <v>648</v>
      </c>
      <c r="W12" s="30">
        <v>7090</v>
      </c>
      <c r="X12" s="30">
        <v>0</v>
      </c>
      <c r="Y12" s="30">
        <v>7972.2200000000012</v>
      </c>
      <c r="Z12" s="30">
        <v>1462.49</v>
      </c>
      <c r="AA12" s="30">
        <v>751.99009832822287</v>
      </c>
      <c r="AB12" s="30">
        <v>82.036655555555541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50731.844001378362</v>
      </c>
      <c r="AP12" s="30">
        <f>SUMIF($C$11:$AN$11,"I.Mad",C12:AN12)</f>
        <v>11652.566655555556</v>
      </c>
      <c r="AQ12" s="30">
        <f>SUM(AO12:AP12)</f>
        <v>62384.41065693392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59</v>
      </c>
      <c r="H13" s="30">
        <v>20</v>
      </c>
      <c r="I13" s="30">
        <v>56</v>
      </c>
      <c r="J13" s="30">
        <v>151</v>
      </c>
      <c r="K13" s="30">
        <v>7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14</v>
      </c>
      <c r="R13" s="30" t="s">
        <v>33</v>
      </c>
      <c r="S13" s="30">
        <v>13</v>
      </c>
      <c r="T13" s="30" t="s">
        <v>33</v>
      </c>
      <c r="U13" s="30">
        <v>11</v>
      </c>
      <c r="V13" s="30">
        <v>8</v>
      </c>
      <c r="W13" s="30">
        <v>29</v>
      </c>
      <c r="X13" s="30" t="s">
        <v>33</v>
      </c>
      <c r="Y13" s="30">
        <v>50</v>
      </c>
      <c r="Z13" s="30">
        <v>17</v>
      </c>
      <c r="AA13" s="30">
        <v>3</v>
      </c>
      <c r="AB13" s="30">
        <v>1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242</v>
      </c>
      <c r="AP13" s="30">
        <f>SUMIF($C$11:$AN$11,"I.Mad",C13:AN13)</f>
        <v>197</v>
      </c>
      <c r="AQ13" s="30">
        <f>SUM(AO13:AP13)</f>
        <v>439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8</v>
      </c>
      <c r="H14" s="30">
        <v>3</v>
      </c>
      <c r="I14" s="30">
        <v>11</v>
      </c>
      <c r="J14" s="30">
        <v>23</v>
      </c>
      <c r="K14" s="30" t="s">
        <v>68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7</v>
      </c>
      <c r="R14" s="30" t="s">
        <v>33</v>
      </c>
      <c r="S14" s="30">
        <v>6</v>
      </c>
      <c r="T14" s="30" t="s">
        <v>33</v>
      </c>
      <c r="U14" s="30">
        <v>2</v>
      </c>
      <c r="V14" s="30">
        <v>7</v>
      </c>
      <c r="W14" s="30">
        <v>8</v>
      </c>
      <c r="X14" s="30" t="s">
        <v>33</v>
      </c>
      <c r="Y14" s="30">
        <v>8</v>
      </c>
      <c r="Z14" s="30">
        <v>3</v>
      </c>
      <c r="AA14" s="30">
        <v>2</v>
      </c>
      <c r="AB14" s="30">
        <v>1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52</v>
      </c>
      <c r="AP14" s="30">
        <f>SUMIF($C$11:$AN$11,"I.Mad",C14:AN14)</f>
        <v>37</v>
      </c>
      <c r="AQ14" s="30">
        <f>SUM(AO14:AP14)</f>
        <v>89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37.989268521830333</v>
      </c>
      <c r="H15" s="30">
        <v>16.381984125218771</v>
      </c>
      <c r="I15" s="30">
        <v>34.4</v>
      </c>
      <c r="J15" s="30">
        <v>24.3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30.152537646802493</v>
      </c>
      <c r="R15" s="30" t="s">
        <v>33</v>
      </c>
      <c r="S15" s="30">
        <v>29.40324646192294</v>
      </c>
      <c r="T15" s="30" t="s">
        <v>33</v>
      </c>
      <c r="U15" s="30">
        <v>28.479340059279135</v>
      </c>
      <c r="V15" s="30">
        <v>46.193737953675779</v>
      </c>
      <c r="W15" s="30">
        <v>13.050988303737826</v>
      </c>
      <c r="X15" s="30" t="s">
        <v>33</v>
      </c>
      <c r="Y15" s="30">
        <v>11.97303688</v>
      </c>
      <c r="Z15" s="30">
        <v>22.107910629999999</v>
      </c>
      <c r="AA15" s="30">
        <v>10.42200581843797</v>
      </c>
      <c r="AB15" s="30">
        <v>5.7971014492753614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12</v>
      </c>
      <c r="H16" s="36">
        <v>12.5</v>
      </c>
      <c r="I16" s="36">
        <v>12</v>
      </c>
      <c r="J16" s="36">
        <v>12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12</v>
      </c>
      <c r="R16" s="36" t="s">
        <v>33</v>
      </c>
      <c r="S16" s="36">
        <v>12</v>
      </c>
      <c r="T16" s="36" t="s">
        <v>33</v>
      </c>
      <c r="U16" s="36">
        <v>12.5</v>
      </c>
      <c r="V16" s="36">
        <v>11.5</v>
      </c>
      <c r="W16" s="36">
        <v>12.5</v>
      </c>
      <c r="X16" s="36" t="s">
        <v>33</v>
      </c>
      <c r="Y16" s="36">
        <v>12.5</v>
      </c>
      <c r="Z16" s="36">
        <v>12.5</v>
      </c>
      <c r="AA16" s="36">
        <v>13.5</v>
      </c>
      <c r="AB16" s="36">
        <v>13.5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3.95</v>
      </c>
      <c r="Z30" s="30">
        <v>4.42</v>
      </c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3.95</v>
      </c>
      <c r="AP30" s="30">
        <f t="shared" si="1"/>
        <v>4.42</v>
      </c>
      <c r="AQ30" s="42">
        <f t="shared" si="2"/>
        <v>8.370000000000001</v>
      </c>
      <c r="AT30" s="34"/>
      <c r="AU30" s="34"/>
      <c r="AV30" s="34"/>
    </row>
    <row r="31" spans="2:48" ht="50.25" customHeight="1" x14ac:dyDescent="0.55000000000000004">
      <c r="B31" s="33" t="s">
        <v>63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47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>
        <v>1</v>
      </c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1</v>
      </c>
      <c r="AP32" s="30">
        <f t="shared" si="1"/>
        <v>0</v>
      </c>
      <c r="AQ32" s="42">
        <f t="shared" si="2"/>
        <v>1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63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15944.878903050145</v>
      </c>
      <c r="H41" s="42">
        <f t="shared" si="3"/>
        <v>1703.46</v>
      </c>
      <c r="I41" s="42">
        <f t="shared" si="3"/>
        <v>10000.754999999997</v>
      </c>
      <c r="J41" s="42">
        <f t="shared" si="3"/>
        <v>7756.5800000000008</v>
      </c>
      <c r="K41" s="42">
        <f t="shared" si="3"/>
        <v>1157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2720</v>
      </c>
      <c r="R41" s="42">
        <f t="shared" si="3"/>
        <v>0</v>
      </c>
      <c r="S41" s="42">
        <f t="shared" si="3"/>
        <v>3325</v>
      </c>
      <c r="T41" s="42">
        <f t="shared" si="3"/>
        <v>0</v>
      </c>
      <c r="U41" s="42">
        <f t="shared" si="3"/>
        <v>1770</v>
      </c>
      <c r="V41" s="42">
        <f t="shared" si="3"/>
        <v>648</v>
      </c>
      <c r="W41" s="42">
        <f t="shared" si="3"/>
        <v>7090</v>
      </c>
      <c r="X41" s="42">
        <f t="shared" si="3"/>
        <v>0</v>
      </c>
      <c r="Y41" s="42">
        <f t="shared" si="3"/>
        <v>7977.170000000001</v>
      </c>
      <c r="Z41" s="42">
        <f t="shared" si="3"/>
        <v>1466.91</v>
      </c>
      <c r="AA41" s="42">
        <f t="shared" si="3"/>
        <v>751.99009832822287</v>
      </c>
      <c r="AB41" s="42">
        <f t="shared" si="3"/>
        <v>82.036655555555541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50736.794001378359</v>
      </c>
      <c r="AP41" s="42">
        <f>SUM(AP12,AP18,AP24:AP37)</f>
        <v>11656.986655555556</v>
      </c>
      <c r="AQ41" s="42">
        <f t="shared" si="2"/>
        <v>62393.780656933915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2022-11-29T18:29:09Z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