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SheetTabs="0" xWindow="0" yWindow="120" windowWidth="20490" windowHeight="72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26" i="1"/>
  <c r="AQ34" i="1"/>
  <c r="AQ36" i="1"/>
  <c r="AQ38" i="1"/>
  <c r="AQ18" i="1"/>
  <c r="AQ20" i="1"/>
  <c r="AQ27" i="1"/>
  <c r="AQ33" i="1"/>
  <c r="AQ28" i="1"/>
  <c r="AQ32" i="1"/>
  <c r="AQ30" i="1"/>
  <c r="AQ25" i="1"/>
  <c r="AQ40" i="1"/>
  <c r="AP41" i="1"/>
  <c r="AQ37" i="1"/>
  <c r="AO41" i="1"/>
  <c r="AQ31" i="1"/>
  <c r="AQ35" i="1"/>
  <c r="AQ29" i="1"/>
  <c r="AQ24" i="1"/>
  <c r="AQ14" i="1"/>
  <c r="AQ13" i="1"/>
  <c r="AQ12" i="1"/>
  <c r="AQ41" i="1" l="1"/>
</calcChain>
</file>

<file path=xl/sharedStrings.xml><?xml version="1.0" encoding="utf-8"?>
<sst xmlns="http://schemas.openxmlformats.org/spreadsheetml/2006/main" count="375" uniqueCount="71">
  <si>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</si>
  <si>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</si>
  <si>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</si>
  <si>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</si>
  <si>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</si>
  <si>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</si>
  <si>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</si>
  <si>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</si>
  <si>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</si>
  <si>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</si>
  <si>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</si>
  <si>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</si>
  <si>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</si>
  <si>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</si>
  <si>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</si>
  <si>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</si>
  <si>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</si>
  <si>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</si>
  <si>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</si>
  <si>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</si>
  <si>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</si>
  <si>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</si>
  <si>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</si>
  <si>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</si>
  <si>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</si>
  <si>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</si>
  <si>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</si>
  <si>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</si>
  <si>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</si>
  <si>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</si>
  <si>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</si>
  <si>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</si>
  <si>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</si>
  <si>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</si>
  <si>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</si>
  <si>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</si>
  <si>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</si>
  <si>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</si>
  <si>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</si>
  <si>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</si>
  <si>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</si>
  <si>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</si>
  <si>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</si>
  <si>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</si>
  <si>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</si>
  <si>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</si>
  <si>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</si>
  <si>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</si>
  <si>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</si>
  <si>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</si>
  <si>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</si>
  <si>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</si>
  <si>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</si>
  <si>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</si>
  <si>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</si>
  <si>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</si>
  <si>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</si>
  <si>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</si>
  <si>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</si>
  <si>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</si>
  <si>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</si>
  <si>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</si>
  <si>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</si>
  <si>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</si>
  <si>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</si>
  <si>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</si>
  <si>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S/M</t>
  </si>
  <si>
    <t xml:space="preserve">        Fecha  : 28/11/2019</t>
  </si>
  <si>
    <t>Callao, 29 de noviembre del 2019</t>
  </si>
  <si>
    <t>CACHEMA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</si>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</sst>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3" zoomScale="23" zoomScaleNormal="23" workbookViewId="0">
      <selection activeCell="C27" sqref="C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1" t="s">
        <v>9</v>
      </c>
      <c r="C10" s="94" t="s">
        <v>10</v>
      </c>
      <c r="D10" s="94"/>
      <c r="E10" s="94" t="s">
        <v>11</v>
      </c>
      <c r="F10" s="94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92" t="s">
        <v>30</v>
      </c>
      <c r="AT10" s="93"/>
    </row>
    <row r="11" spans="2:48" s="20" customFormat="1" ht="36" customHeight="1" x14ac:dyDescent="0.55000000000000004">
      <c r="B11" s="23"/>
      <c r="C11" s="24" t="s">
        <v>31</v>
      </c>
      <c r="D11" s="24" t="s">
        <v>32</v>
      </c>
      <c r="E11" s="25" t="s">
        <v>31</v>
      </c>
      <c r="F11" s="24" t="s">
        <v>32</v>
      </c>
      <c r="G11" s="24" t="s">
        <v>31</v>
      </c>
      <c r="H11" s="24" t="s">
        <v>32</v>
      </c>
      <c r="I11" s="26" t="s">
        <v>31</v>
      </c>
      <c r="J11" s="27" t="s">
        <v>32</v>
      </c>
      <c r="K11" s="28" t="s">
        <v>31</v>
      </c>
      <c r="L11" s="29" t="s">
        <v>32</v>
      </c>
      <c r="M11" s="28" t="s">
        <v>31</v>
      </c>
      <c r="N11" s="29" t="s">
        <v>32</v>
      </c>
      <c r="O11" s="29" t="s">
        <v>31</v>
      </c>
      <c r="P11" s="29" t="s">
        <v>32</v>
      </c>
      <c r="Q11" s="25" t="s">
        <v>31</v>
      </c>
      <c r="R11" s="30" t="s">
        <v>32</v>
      </c>
      <c r="S11" s="25" t="s">
        <v>31</v>
      </c>
      <c r="T11" s="30" t="s">
        <v>32</v>
      </c>
      <c r="U11" s="25" t="s">
        <v>31</v>
      </c>
      <c r="V11" s="30" t="s">
        <v>32</v>
      </c>
      <c r="W11" s="24" t="s">
        <v>31</v>
      </c>
      <c r="X11" s="31" t="s">
        <v>32</v>
      </c>
      <c r="Y11" s="24" t="s">
        <v>31</v>
      </c>
      <c r="Z11" s="31" t="s">
        <v>32</v>
      </c>
      <c r="AA11" s="24" t="s">
        <v>31</v>
      </c>
      <c r="AB11" s="24" t="s">
        <v>32</v>
      </c>
      <c r="AC11" s="24" t="s">
        <v>31</v>
      </c>
      <c r="AD11" s="32" t="s">
        <v>32</v>
      </c>
      <c r="AE11" s="33" t="s">
        <v>31</v>
      </c>
      <c r="AF11" s="22" t="s">
        <v>32</v>
      </c>
      <c r="AG11" s="33" t="s">
        <v>31</v>
      </c>
      <c r="AH11" s="22" t="s">
        <v>32</v>
      </c>
      <c r="AI11" s="33" t="s">
        <v>31</v>
      </c>
      <c r="AJ11" s="22" t="s">
        <v>32</v>
      </c>
      <c r="AK11" s="22" t="s">
        <v>31</v>
      </c>
      <c r="AL11" s="33" t="s">
        <v>32</v>
      </c>
      <c r="AM11" s="24" t="s">
        <v>31</v>
      </c>
      <c r="AN11" s="24" t="s">
        <v>32</v>
      </c>
      <c r="AO11" s="30" t="s">
        <v>31</v>
      </c>
      <c r="AP11" s="24" t="s">
        <v>32</v>
      </c>
      <c r="AQ11" s="25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0</v>
      </c>
      <c r="G12" s="36">
        <v>2355.5549999999998</v>
      </c>
      <c r="H12" s="36">
        <v>1480.0452933668448</v>
      </c>
      <c r="I12" s="36">
        <v>13578.01</v>
      </c>
      <c r="J12" s="36">
        <v>9159.48</v>
      </c>
      <c r="K12" s="36">
        <v>1097.6099999999999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5410</v>
      </c>
      <c r="R12" s="36">
        <v>20</v>
      </c>
      <c r="S12" s="36">
        <v>3440</v>
      </c>
      <c r="T12" s="36">
        <v>0</v>
      </c>
      <c r="U12" s="36">
        <v>1220</v>
      </c>
      <c r="V12" s="36">
        <v>730</v>
      </c>
      <c r="W12" s="36">
        <v>830</v>
      </c>
      <c r="X12" s="36">
        <v>0</v>
      </c>
      <c r="Y12" s="36">
        <v>1236.79</v>
      </c>
      <c r="Z12" s="36">
        <v>10.67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SUMIF($C$11:$AN$11,"Ind*",C12:AN12)</f>
        <v>29167.965</v>
      </c>
      <c r="AP12" s="36">
        <f>SUMIF($C$11:$AN$11,"I.Mad",C12:AN12)</f>
        <v>11400.195293366845</v>
      </c>
      <c r="AQ12" s="36">
        <f>SUM(AO12:AP12)</f>
        <v>40568.160293366847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 t="s">
        <v>35</v>
      </c>
      <c r="G13" s="36">
        <v>8</v>
      </c>
      <c r="H13" s="36">
        <v>57</v>
      </c>
      <c r="I13" s="36">
        <v>112</v>
      </c>
      <c r="J13" s="36">
        <v>185</v>
      </c>
      <c r="K13" s="36">
        <v>10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33</v>
      </c>
      <c r="R13" s="36">
        <v>1</v>
      </c>
      <c r="S13" s="36">
        <v>19</v>
      </c>
      <c r="T13" s="36" t="s">
        <v>35</v>
      </c>
      <c r="U13" s="36">
        <v>6</v>
      </c>
      <c r="V13" s="36">
        <v>12</v>
      </c>
      <c r="W13" s="36">
        <v>3</v>
      </c>
      <c r="X13" s="36" t="s">
        <v>35</v>
      </c>
      <c r="Y13" s="36">
        <v>12</v>
      </c>
      <c r="Z13" s="36">
        <v>1</v>
      </c>
      <c r="AA13" s="36" t="s">
        <v>35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203</v>
      </c>
      <c r="AP13" s="36">
        <f>SUMIF($C$11:$AN$11,"I.Mad",C13:AN13)</f>
        <v>256</v>
      </c>
      <c r="AQ13" s="36">
        <f>SUM(AO13:AP13)</f>
        <v>459</v>
      </c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 t="s">
        <v>35</v>
      </c>
      <c r="G14" s="36">
        <v>2</v>
      </c>
      <c r="H14" s="36">
        <v>24</v>
      </c>
      <c r="I14" s="36">
        <v>15</v>
      </c>
      <c r="J14" s="36">
        <v>7</v>
      </c>
      <c r="K14" s="36" t="s">
        <v>70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12</v>
      </c>
      <c r="R14" s="36" t="s">
        <v>66</v>
      </c>
      <c r="S14" s="36">
        <v>7</v>
      </c>
      <c r="T14" s="36" t="s">
        <v>35</v>
      </c>
      <c r="U14" s="36" t="s">
        <v>66</v>
      </c>
      <c r="V14" s="36">
        <v>6</v>
      </c>
      <c r="W14" s="36">
        <v>3</v>
      </c>
      <c r="X14" s="36" t="s">
        <v>35</v>
      </c>
      <c r="Y14" s="36">
        <v>5</v>
      </c>
      <c r="Z14" s="36">
        <v>1</v>
      </c>
      <c r="AA14" s="36" t="s">
        <v>35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44</v>
      </c>
      <c r="AP14" s="36">
        <f>SUMIF($C$11:$AN$11,"I.Mad",C14:AN14)</f>
        <v>38</v>
      </c>
      <c r="AQ14" s="36">
        <f>SUM(AO14:AP14)</f>
        <v>82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>
        <v>1.5373736369490851</v>
      </c>
      <c r="H15" s="36">
        <v>3.3597967070076673E-2</v>
      </c>
      <c r="I15" s="36">
        <v>0</v>
      </c>
      <c r="J15" s="36">
        <v>0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0.35528517716913322</v>
      </c>
      <c r="R15" s="36" t="s">
        <v>35</v>
      </c>
      <c r="S15" s="36">
        <v>0</v>
      </c>
      <c r="T15" s="36" t="s">
        <v>35</v>
      </c>
      <c r="U15" s="36" t="s">
        <v>35</v>
      </c>
      <c r="V15" s="36">
        <v>0.43719166677398097</v>
      </c>
      <c r="W15" s="36">
        <v>0.1905401335291963</v>
      </c>
      <c r="X15" s="36" t="s">
        <v>35</v>
      </c>
      <c r="Y15" s="36">
        <v>1.3829929999999999</v>
      </c>
      <c r="Z15" s="36">
        <v>7.344633</v>
      </c>
      <c r="AA15" s="36" t="s">
        <v>35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>
        <v>14</v>
      </c>
      <c r="H16" s="42">
        <v>13.5</v>
      </c>
      <c r="I16" s="42">
        <v>14.5</v>
      </c>
      <c r="J16" s="42">
        <v>14.5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14</v>
      </c>
      <c r="R16" s="42" t="s">
        <v>35</v>
      </c>
      <c r="S16" s="42">
        <v>14.5</v>
      </c>
      <c r="T16" s="42" t="s">
        <v>35</v>
      </c>
      <c r="U16" s="42" t="s">
        <v>35</v>
      </c>
      <c r="V16" s="42">
        <v>13</v>
      </c>
      <c r="W16" s="42">
        <v>14</v>
      </c>
      <c r="X16" s="42" t="s">
        <v>35</v>
      </c>
      <c r="Y16" s="42">
        <v>14</v>
      </c>
      <c r="Z16" s="42">
        <v>12</v>
      </c>
      <c r="AA16" s="42" t="s">
        <v>35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4">
      <c r="B17" s="43" t="s">
        <v>39</v>
      </c>
      <c r="C17" s="44"/>
      <c r="D17" s="44"/>
      <c r="E17" s="45"/>
      <c r="F17" s="45"/>
      <c r="G17" s="45"/>
      <c r="H17" s="45"/>
      <c r="I17" s="4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35</v>
      </c>
      <c r="AO17" s="45"/>
      <c r="AP17" s="45"/>
      <c r="AQ17" s="48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49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36">
        <f>SUMIF($C$11:$AN$11,"Ind*",C18:AN18)</f>
        <v>0</v>
      </c>
      <c r="AP18" s="36">
        <f>SUMIF($C$11:$AN$11,"I.Mad",C18:AN18)</f>
        <v>0</v>
      </c>
      <c r="AQ18" s="49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9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9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/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50"/>
      <c r="AP21" s="50"/>
      <c r="AQ21" s="50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50"/>
      <c r="AP22" s="50"/>
      <c r="AQ22" s="50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8"/>
      <c r="F23" s="51"/>
      <c r="G23" s="51"/>
      <c r="H23" s="51"/>
      <c r="I23" s="8"/>
      <c r="J23" s="52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5"/>
      <c r="AN23" s="45"/>
      <c r="AO23" s="45"/>
      <c r="AP23" s="45"/>
      <c r="AQ23" s="48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49"/>
      <c r="K24" s="53"/>
      <c r="L24" s="49"/>
      <c r="M24" s="49"/>
      <c r="N24" s="49"/>
      <c r="O24" s="49"/>
      <c r="P24" s="49"/>
      <c r="Q24" s="49"/>
      <c r="R24" s="53"/>
      <c r="S24" s="53"/>
      <c r="T24" s="53"/>
      <c r="U24" s="53"/>
      <c r="V24" s="53"/>
      <c r="W24" s="53"/>
      <c r="X24" s="53"/>
      <c r="Y24" s="49"/>
      <c r="Z24" s="49"/>
      <c r="AA24" s="53"/>
      <c r="AB24" s="49"/>
      <c r="AC24" s="49"/>
      <c r="AD24" s="49"/>
      <c r="AE24" s="49"/>
      <c r="AF24" s="53"/>
      <c r="AG24" s="49"/>
      <c r="AH24" s="49"/>
      <c r="AI24" s="53"/>
      <c r="AJ24" s="49"/>
      <c r="AK24" s="53"/>
      <c r="AL24" s="49"/>
      <c r="AM24" s="53"/>
      <c r="AN24" s="49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9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4" t="s">
        <v>44</v>
      </c>
      <c r="C25" s="49"/>
      <c r="D25" s="53"/>
      <c r="E25" s="49"/>
      <c r="F25" s="55"/>
      <c r="G25" s="49"/>
      <c r="H25" s="49"/>
      <c r="I25" s="53"/>
      <c r="J25" s="53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36">
        <f t="shared" si="0"/>
        <v>0</v>
      </c>
      <c r="AP25" s="36">
        <f t="shared" si="1"/>
        <v>0</v>
      </c>
      <c r="AQ25" s="49">
        <f t="shared" si="2"/>
        <v>0</v>
      </c>
      <c r="AT25" s="40"/>
      <c r="AU25" s="40"/>
      <c r="AV25" s="40"/>
    </row>
    <row r="26" spans="2:48" ht="50.25" customHeight="1" x14ac:dyDescent="0.55000000000000004">
      <c r="B26" s="54" t="s">
        <v>45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36">
        <f t="shared" si="0"/>
        <v>0</v>
      </c>
      <c r="AP26" s="36">
        <f t="shared" si="1"/>
        <v>0</v>
      </c>
      <c r="AQ26" s="49">
        <f t="shared" si="2"/>
        <v>0</v>
      </c>
      <c r="AT26" s="40"/>
      <c r="AU26" s="40"/>
      <c r="AV26" s="40"/>
    </row>
    <row r="27" spans="2:48" ht="50.25" customHeight="1" x14ac:dyDescent="0.55000000000000004">
      <c r="B27" s="54" t="s">
        <v>46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36">
        <f t="shared" si="0"/>
        <v>0</v>
      </c>
      <c r="AP27" s="36">
        <f t="shared" si="1"/>
        <v>0</v>
      </c>
      <c r="AQ27" s="49">
        <f t="shared" si="2"/>
        <v>0</v>
      </c>
      <c r="AT27" s="40"/>
      <c r="AU27" s="40"/>
      <c r="AV27" s="40"/>
    </row>
    <row r="28" spans="2:48" ht="50.25" customHeight="1" x14ac:dyDescent="0.55000000000000004">
      <c r="B28" s="54" t="s">
        <v>47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6">
        <f t="shared" si="0"/>
        <v>0</v>
      </c>
      <c r="AP28" s="36">
        <f t="shared" si="1"/>
        <v>0</v>
      </c>
      <c r="AQ28" s="49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9"/>
      <c r="D29" s="49"/>
      <c r="E29" s="49"/>
      <c r="F29" s="49"/>
      <c r="G29" s="49"/>
      <c r="H29" s="53"/>
      <c r="I29" s="49"/>
      <c r="J29" s="49"/>
      <c r="K29" s="53"/>
      <c r="L29" s="49"/>
      <c r="M29" s="49"/>
      <c r="N29" s="53"/>
      <c r="O29" s="49"/>
      <c r="P29" s="49"/>
      <c r="Q29" s="53"/>
      <c r="R29" s="49"/>
      <c r="S29" s="49"/>
      <c r="T29" s="53"/>
      <c r="U29" s="49"/>
      <c r="V29" s="49"/>
      <c r="W29" s="53"/>
      <c r="X29" s="49"/>
      <c r="Y29" s="49"/>
      <c r="Z29" s="53"/>
      <c r="AA29" s="49"/>
      <c r="AB29" s="49"/>
      <c r="AC29" s="53"/>
      <c r="AD29" s="49"/>
      <c r="AE29" s="49"/>
      <c r="AF29" s="53"/>
      <c r="AG29" s="49"/>
      <c r="AH29" s="49"/>
      <c r="AI29" s="53"/>
      <c r="AJ29" s="49"/>
      <c r="AK29" s="53"/>
      <c r="AL29" s="49"/>
      <c r="AM29" s="53"/>
      <c r="AN29" s="49"/>
      <c r="AO29" s="36">
        <f t="shared" si="0"/>
        <v>0</v>
      </c>
      <c r="AP29" s="36">
        <f t="shared" si="1"/>
        <v>0</v>
      </c>
      <c r="AQ29" s="49">
        <f t="shared" si="2"/>
        <v>0</v>
      </c>
      <c r="AT29" s="40"/>
      <c r="AU29" s="40"/>
      <c r="AV29" s="40"/>
    </row>
    <row r="30" spans="2:48" ht="52.5" customHeight="1" x14ac:dyDescent="0.55000000000000004">
      <c r="B30" s="54" t="s">
        <v>48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3"/>
      <c r="AD30" s="49"/>
      <c r="AE30" s="49"/>
      <c r="AF30" s="49"/>
      <c r="AG30" s="49"/>
      <c r="AH30" s="49"/>
      <c r="AI30" s="49"/>
      <c r="AJ30" s="49"/>
      <c r="AK30" s="49"/>
      <c r="AL30" s="49"/>
      <c r="AM30" s="53"/>
      <c r="AN30" s="53"/>
      <c r="AO30" s="36">
        <f t="shared" si="0"/>
        <v>0</v>
      </c>
      <c r="AP30" s="36">
        <f t="shared" si="1"/>
        <v>0</v>
      </c>
      <c r="AQ30" s="49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36">
        <f t="shared" si="0"/>
        <v>0</v>
      </c>
      <c r="AP31" s="36">
        <f t="shared" si="1"/>
        <v>0</v>
      </c>
      <c r="AQ31" s="49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9"/>
      <c r="D32" s="49"/>
      <c r="E32" s="49"/>
      <c r="F32" s="49"/>
      <c r="G32" s="49">
        <v>0.64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36">
        <f t="shared" si="0"/>
        <v>0.64</v>
      </c>
      <c r="AP32" s="36">
        <f t="shared" si="1"/>
        <v>0</v>
      </c>
      <c r="AQ32" s="49">
        <f t="shared" si="2"/>
        <v>0.64</v>
      </c>
    </row>
    <row r="33" spans="2:43" ht="50.25" customHeight="1" x14ac:dyDescent="0.55000000000000004">
      <c r="B33" s="39" t="s">
        <v>69</v>
      </c>
      <c r="C33" s="55"/>
      <c r="D33" s="49"/>
      <c r="E33" s="49"/>
      <c r="F33" s="49"/>
      <c r="G33" s="49">
        <v>0.69599999999999995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6">
        <f t="shared" si="0"/>
        <v>0.69599999999999995</v>
      </c>
      <c r="AP33" s="36">
        <f t="shared" si="1"/>
        <v>0</v>
      </c>
      <c r="AQ33" s="49">
        <f t="shared" si="2"/>
        <v>0.69599999999999995</v>
      </c>
    </row>
    <row r="34" spans="2:43" ht="50.25" customHeight="1" x14ac:dyDescent="0.55000000000000004">
      <c r="B34" s="39" t="s">
        <v>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36">
        <f t="shared" si="0"/>
        <v>0</v>
      </c>
      <c r="AP34" s="36">
        <f t="shared" si="1"/>
        <v>0</v>
      </c>
      <c r="AQ34" s="49">
        <f t="shared" si="2"/>
        <v>0</v>
      </c>
    </row>
    <row r="35" spans="2:43" ht="53.25" customHeight="1" x14ac:dyDescent="0.55000000000000004">
      <c r="B35" s="39" t="s">
        <v>52</v>
      </c>
      <c r="C35" s="49"/>
      <c r="D35" s="5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36">
        <f t="shared" si="0"/>
        <v>0</v>
      </c>
      <c r="AP35" s="36">
        <f t="shared" si="1"/>
        <v>0</v>
      </c>
      <c r="AQ35" s="49">
        <f t="shared" si="2"/>
        <v>0</v>
      </c>
    </row>
    <row r="36" spans="2:43" ht="44.25" x14ac:dyDescent="0.55000000000000004">
      <c r="B36" s="39" t="s">
        <v>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36">
        <f t="shared" si="0"/>
        <v>0</v>
      </c>
      <c r="AP36" s="36">
        <f t="shared" si="1"/>
        <v>0</v>
      </c>
      <c r="AQ36" s="49">
        <f t="shared" si="2"/>
        <v>0</v>
      </c>
    </row>
    <row r="37" spans="2:43" ht="44.25" x14ac:dyDescent="0.55000000000000004">
      <c r="B37" s="39" t="s">
        <v>54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36">
        <f t="shared" si="0"/>
        <v>0</v>
      </c>
      <c r="AP37" s="36">
        <f t="shared" si="1"/>
        <v>0</v>
      </c>
      <c r="AQ37" s="49">
        <f t="shared" si="2"/>
        <v>0</v>
      </c>
    </row>
    <row r="38" spans="2:43" ht="50.25" customHeight="1" x14ac:dyDescent="0.55000000000000004">
      <c r="B38" s="39" t="s">
        <v>55</v>
      </c>
      <c r="C38" s="49"/>
      <c r="D38" s="5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3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36">
        <f t="shared" si="0"/>
        <v>0</v>
      </c>
      <c r="AP38" s="36">
        <f t="shared" si="1"/>
        <v>0</v>
      </c>
      <c r="AQ38" s="49">
        <f t="shared" si="2"/>
        <v>0</v>
      </c>
    </row>
    <row r="39" spans="2:43" ht="50.25" customHeight="1" x14ac:dyDescent="0.55000000000000004">
      <c r="B39" s="39" t="s">
        <v>56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36">
        <f t="shared" si="0"/>
        <v>0</v>
      </c>
      <c r="AP39" s="36">
        <f t="shared" si="1"/>
        <v>0</v>
      </c>
      <c r="AQ39" s="49">
        <f t="shared" si="2"/>
        <v>0</v>
      </c>
    </row>
    <row r="40" spans="2:43" ht="50.25" customHeight="1" x14ac:dyDescent="0.55000000000000004">
      <c r="B40" s="39" t="s">
        <v>57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3"/>
      <c r="Z40" s="53"/>
      <c r="AA40" s="53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36">
        <f t="shared" si="0"/>
        <v>0</v>
      </c>
      <c r="AP40" s="36">
        <f t="shared" si="1"/>
        <v>0</v>
      </c>
      <c r="AQ40" s="49">
        <f t="shared" si="2"/>
        <v>0</v>
      </c>
    </row>
    <row r="41" spans="2:43" ht="50.25" customHeight="1" x14ac:dyDescent="0.55000000000000004">
      <c r="B41" s="54" t="s">
        <v>58</v>
      </c>
      <c r="C41" s="49">
        <f t="shared" ref="C41:AN41" si="3">+SUM(C24:C40,C18,C12)</f>
        <v>0</v>
      </c>
      <c r="D41" s="49">
        <f t="shared" si="3"/>
        <v>0</v>
      </c>
      <c r="E41" s="49">
        <f t="shared" si="3"/>
        <v>0</v>
      </c>
      <c r="F41" s="49">
        <f t="shared" si="3"/>
        <v>0</v>
      </c>
      <c r="G41" s="49">
        <f t="shared" si="3"/>
        <v>2356.8909999999996</v>
      </c>
      <c r="H41" s="49">
        <f t="shared" si="3"/>
        <v>1480.0452933668448</v>
      </c>
      <c r="I41" s="49">
        <f t="shared" si="3"/>
        <v>13578.01</v>
      </c>
      <c r="J41" s="49">
        <f t="shared" si="3"/>
        <v>9159.48</v>
      </c>
      <c r="K41" s="49">
        <f t="shared" si="3"/>
        <v>1097.6099999999999</v>
      </c>
      <c r="L41" s="49">
        <f t="shared" si="3"/>
        <v>0</v>
      </c>
      <c r="M41" s="49">
        <f t="shared" si="3"/>
        <v>0</v>
      </c>
      <c r="N41" s="49">
        <f t="shared" si="3"/>
        <v>0</v>
      </c>
      <c r="O41" s="49">
        <f t="shared" si="3"/>
        <v>0</v>
      </c>
      <c r="P41" s="49">
        <f t="shared" si="3"/>
        <v>0</v>
      </c>
      <c r="Q41" s="49">
        <f t="shared" si="3"/>
        <v>5410</v>
      </c>
      <c r="R41" s="49">
        <f t="shared" si="3"/>
        <v>20</v>
      </c>
      <c r="S41" s="49">
        <f t="shared" si="3"/>
        <v>3440</v>
      </c>
      <c r="T41" s="49">
        <f t="shared" si="3"/>
        <v>0</v>
      </c>
      <c r="U41" s="49">
        <f t="shared" si="3"/>
        <v>1220</v>
      </c>
      <c r="V41" s="49">
        <f t="shared" si="3"/>
        <v>730</v>
      </c>
      <c r="W41" s="49">
        <f t="shared" si="3"/>
        <v>830</v>
      </c>
      <c r="X41" s="49">
        <f t="shared" si="3"/>
        <v>0</v>
      </c>
      <c r="Y41" s="49">
        <f t="shared" si="3"/>
        <v>1236.79</v>
      </c>
      <c r="Z41" s="49">
        <f t="shared" si="3"/>
        <v>10.67</v>
      </c>
      <c r="AA41" s="49">
        <f t="shared" si="3"/>
        <v>0</v>
      </c>
      <c r="AB41" s="49">
        <f t="shared" si="3"/>
        <v>0</v>
      </c>
      <c r="AC41" s="49">
        <f t="shared" si="3"/>
        <v>0</v>
      </c>
      <c r="AD41" s="49">
        <f t="shared" si="3"/>
        <v>0</v>
      </c>
      <c r="AE41" s="49">
        <f t="shared" si="3"/>
        <v>0</v>
      </c>
      <c r="AF41" s="49">
        <f t="shared" si="3"/>
        <v>0</v>
      </c>
      <c r="AG41" s="49">
        <f t="shared" si="3"/>
        <v>0</v>
      </c>
      <c r="AH41" s="49">
        <f t="shared" si="3"/>
        <v>0</v>
      </c>
      <c r="AI41" s="49">
        <f t="shared" si="3"/>
        <v>0</v>
      </c>
      <c r="AJ41" s="49">
        <f t="shared" si="3"/>
        <v>0</v>
      </c>
      <c r="AK41" s="49">
        <f t="shared" si="3"/>
        <v>0</v>
      </c>
      <c r="AL41" s="49">
        <f t="shared" si="3"/>
        <v>0</v>
      </c>
      <c r="AM41" s="49">
        <f t="shared" si="3"/>
        <v>0</v>
      </c>
      <c r="AN41" s="49">
        <f t="shared" si="3"/>
        <v>0</v>
      </c>
      <c r="AO41" s="49">
        <f>SUM(AO12,AO18,AO24:AO37)</f>
        <v>29169.300999999999</v>
      </c>
      <c r="AP41" s="49">
        <f>SUM(AP12,AP18,AP24:AP37)</f>
        <v>11400.195293366845</v>
      </c>
      <c r="AQ41" s="49">
        <f t="shared" si="2"/>
        <v>40569.496293366843</v>
      </c>
    </row>
    <row r="42" spans="2:43" ht="50.25" customHeight="1" x14ac:dyDescent="0.55000000000000004">
      <c r="B42" s="35" t="s">
        <v>59</v>
      </c>
      <c r="C42" s="56"/>
      <c r="D42" s="56"/>
      <c r="E42" s="56"/>
      <c r="F42" s="42"/>
      <c r="G42" s="57">
        <v>19.2</v>
      </c>
      <c r="H42" s="42"/>
      <c r="I42" s="57">
        <v>20.6</v>
      </c>
      <c r="J42" s="42"/>
      <c r="K42" s="57"/>
      <c r="L42" s="42"/>
      <c r="M42" s="42"/>
      <c r="N42" s="42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36"/>
      <c r="AD42" s="58"/>
      <c r="AE42" s="42"/>
      <c r="AF42" s="58"/>
      <c r="AG42" s="42"/>
      <c r="AH42" s="58"/>
      <c r="AI42" s="58"/>
      <c r="AJ42" s="58"/>
      <c r="AK42" s="42"/>
      <c r="AL42" s="58"/>
      <c r="AM42" s="42">
        <v>16.100000000000001</v>
      </c>
      <c r="AN42" s="42"/>
      <c r="AO42" s="59"/>
      <c r="AP42" s="59"/>
      <c r="AQ42" s="60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34"/>
      <c r="Z45" s="34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64</v>
      </c>
      <c r="C46" s="3"/>
      <c r="I46" s="63"/>
      <c r="J46" s="63"/>
      <c r="K46" s="63"/>
      <c r="L46" s="63"/>
      <c r="M46" s="67"/>
      <c r="N46" s="68"/>
      <c r="O46" s="63"/>
      <c r="P46" s="16"/>
      <c r="R46" s="16"/>
      <c r="S46" s="16"/>
      <c r="T46" s="16"/>
      <c r="U46" s="16"/>
      <c r="V46" s="16"/>
      <c r="W46" s="16"/>
      <c r="X46" s="16"/>
      <c r="Y46" s="34"/>
      <c r="Z46" s="34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68</v>
      </c>
      <c r="AN46" s="19"/>
    </row>
    <row r="47" spans="2:43" ht="45" x14ac:dyDescent="0.6">
      <c r="B47" s="71" t="s">
        <v>65</v>
      </c>
      <c r="D47" s="3"/>
      <c r="E47" s="4"/>
      <c r="F47" s="4"/>
      <c r="G47" s="4"/>
      <c r="H47" s="4"/>
      <c r="I47" s="63"/>
      <c r="J47" s="63"/>
      <c r="K47" s="72"/>
      <c r="L47" s="63"/>
      <c r="M47" s="67"/>
      <c r="N47" s="67"/>
      <c r="O47" s="63"/>
      <c r="P47" s="73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4"/>
      <c r="AI47" s="74"/>
      <c r="AJ47" s="74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5"/>
      <c r="E48" s="76"/>
      <c r="F48" s="77"/>
      <c r="G48" s="76"/>
      <c r="H48" s="76"/>
      <c r="I48" s="63"/>
      <c r="J48" s="63"/>
      <c r="K48" s="72"/>
      <c r="L48" s="63"/>
      <c r="M48" s="78"/>
      <c r="N48" s="78"/>
      <c r="O48" s="79"/>
      <c r="P48" s="80"/>
      <c r="Q48" s="81"/>
      <c r="R48" s="82"/>
      <c r="S48" s="16"/>
      <c r="T48" s="16"/>
      <c r="U48" s="16"/>
      <c r="V48" s="82"/>
      <c r="W48" s="82"/>
      <c r="X48" s="83"/>
      <c r="Y48" s="82"/>
      <c r="Z48" s="82"/>
      <c r="AA48" s="82"/>
      <c r="AB48" s="82"/>
      <c r="AC48" s="16"/>
      <c r="AD48" s="16"/>
      <c r="AE48" s="16"/>
      <c r="AF48" s="16"/>
      <c r="AG48" s="62"/>
      <c r="AH48" s="74"/>
      <c r="AI48" s="74"/>
      <c r="AJ48" s="74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4"/>
      <c r="C49" s="74"/>
      <c r="D49" s="4"/>
      <c r="E49" s="84"/>
      <c r="F49" s="84"/>
      <c r="G49" s="4"/>
      <c r="H49" s="4"/>
      <c r="I49" s="63"/>
      <c r="J49" s="63"/>
      <c r="K49" s="72"/>
      <c r="L49" s="63"/>
      <c r="M49" s="62"/>
      <c r="N49" s="63"/>
      <c r="O49" s="63"/>
      <c r="P49" s="85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6"/>
      <c r="AD49" s="86"/>
      <c r="AE49" s="16"/>
      <c r="AF49" s="16"/>
      <c r="AG49" s="74"/>
      <c r="AH49" s="74"/>
      <c r="AI49" s="74"/>
      <c r="AJ49" s="74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4"/>
      <c r="F50" s="84"/>
      <c r="G50" s="3"/>
      <c r="H50" s="3"/>
      <c r="I50" s="63"/>
      <c r="J50" s="63"/>
      <c r="K50" s="87"/>
      <c r="L50" s="63"/>
      <c r="M50" s="88"/>
      <c r="N50" s="89"/>
      <c r="O50" s="63"/>
      <c r="P50" s="90"/>
      <c r="S50" s="91"/>
      <c r="T50" s="34"/>
      <c r="U50" s="34"/>
      <c r="V50" s="34"/>
      <c r="W50" s="34"/>
      <c r="X50" s="3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146</cp:revision>
  <cp:lastPrinted>2018-11-19T17:24:41Z</cp:lastPrinted>
  <dcterms:created xsi:type="dcterms:W3CDTF">2008-10-21T17:58:04Z</dcterms:created>
  <dcterms:modified xsi:type="dcterms:W3CDTF">2019-11-29T18:35:33Z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