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<sst xmlns="http://schemas.openxmlformats.org/spreadsheetml/2006/main" count="391" uniqueCount="66">
  <si>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</si>
  <si>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</si>
  <si>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</si>
  <si>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</si>
  <si>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</si>
  <si>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</si>
  <si>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</si>
  <si>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</si>
  <si>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</si>
  <si>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</si>
  <si>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</si>
  <si>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</si>
  <si>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</si>
  <si>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</si>
  <si>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</si>
  <si>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</si>
  <si>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</si>
  <si>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</si>
  <si>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</si>
  <si>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</si>
  <si>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</si>
  <si>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</si>
  <si>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</si>
  <si>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</si>
  <si>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</si>
  <si>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</si>
  <si>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</si>
  <si>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</si>
  <si>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</si>
  <si>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</si>
  <si>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</si>
  <si>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</si>
  <si>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</si>
  <si>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</si>
  <si>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</si>
  <si>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</si>
  <si>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</si>
  <si>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</si>
  <si>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</si>
  <si>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</si>
  <si>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</si>
  <si>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</si>
  <si>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</si>
  <si>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</si>
  <si>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</si>
  <si>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</si>
  <si>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</si>
  <si>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</si>
  <si>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</si>
  <si>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</si>
  <si>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</si>
  <si>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</si>
  <si>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</si>
  <si>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</si>
  <si>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</si>
  <si>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</si>
  <si>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</si>
  <si>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</si>
  <si>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</si>
  <si>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</si>
  <si>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</si>
  <si>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</si>
  <si>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</si>
  <si>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28/03/2017</t>
  </si>
  <si>
    <t>Callao, 29 de marzo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</si>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</sst>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E1" zoomScale="23" zoomScaleNormal="23" workbookViewId="0">
      <selection activeCell="AF42" sqref="AF4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1004.5400000000002</v>
      </c>
      <c r="AF12" s="51">
        <v>129.82</v>
      </c>
      <c r="AG12" s="51">
        <v>1099.4739097662225</v>
      </c>
      <c r="AH12" s="51">
        <v>33.454999999999998</v>
      </c>
      <c r="AI12" s="51">
        <v>0</v>
      </c>
      <c r="AJ12" s="51">
        <v>0</v>
      </c>
      <c r="AK12" s="51">
        <v>621.55499999999995</v>
      </c>
      <c r="AL12" s="51">
        <v>107.91</v>
      </c>
      <c r="AM12" s="51">
        <v>115.125</v>
      </c>
      <c r="AN12" s="51">
        <v>13.526348342794654</v>
      </c>
      <c r="AO12" s="52">
        <f>SUMIF($C$11:$AN$11,"Ind*",C12:AN12)</f>
        <v>2840.6939097662225</v>
      </c>
      <c r="AP12" s="52">
        <f>SUMIF($C$11:$AN$11,"I.Mad",C12:AN12)</f>
        <v>284.71134834279462</v>
      </c>
      <c r="AQ12" s="52">
        <f>SUM(AO12:AP12)</f>
        <v>3125.4052581090173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19</v>
      </c>
      <c r="AF13" s="53">
        <v>3</v>
      </c>
      <c r="AG13" s="53">
        <v>18</v>
      </c>
      <c r="AH13" s="53">
        <v>2</v>
      </c>
      <c r="AI13" s="53" t="s">
        <v>20</v>
      </c>
      <c r="AJ13" s="53" t="s">
        <v>20</v>
      </c>
      <c r="AK13" s="53">
        <v>15</v>
      </c>
      <c r="AL13" s="53">
        <v>1</v>
      </c>
      <c r="AM13" s="53">
        <v>3</v>
      </c>
      <c r="AN13" s="53">
        <v>2</v>
      </c>
      <c r="AO13" s="52">
        <f>SUMIF($C$11:$AN$11,"Ind*",C13:AN13)</f>
        <v>55</v>
      </c>
      <c r="AP13" s="52">
        <f>SUMIF($C$11:$AN$11,"I.Mad",C13:AN13)</f>
        <v>8</v>
      </c>
      <c r="AQ13" s="52">
        <f>SUM(AO13:AP13)</f>
        <v>63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8</v>
      </c>
      <c r="AF14" s="53" t="s">
        <v>65</v>
      </c>
      <c r="AG14" s="53">
        <v>7</v>
      </c>
      <c r="AH14" s="53" t="s">
        <v>65</v>
      </c>
      <c r="AI14" s="53" t="s">
        <v>20</v>
      </c>
      <c r="AJ14" s="53" t="s">
        <v>20</v>
      </c>
      <c r="AK14" s="53">
        <v>5</v>
      </c>
      <c r="AL14" s="53" t="s">
        <v>65</v>
      </c>
      <c r="AM14" s="53" t="s">
        <v>65</v>
      </c>
      <c r="AN14" s="53">
        <v>2</v>
      </c>
      <c r="AO14" s="52">
        <f>SUMIF($C$11:$AN$11,"Ind*",C14:AN14)</f>
        <v>20</v>
      </c>
      <c r="AP14" s="52">
        <f>SUMIF($C$11:$AN$11,"I.Mad",C14:AN14)</f>
        <v>2</v>
      </c>
      <c r="AQ14" s="52">
        <f>SUM(AO14:AP14)</f>
        <v>22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70.355040430842365</v>
      </c>
      <c r="AF15" s="53" t="s">
        <v>20</v>
      </c>
      <c r="AG15" s="53">
        <v>61.296264438482531</v>
      </c>
      <c r="AH15" s="53" t="s">
        <v>20</v>
      </c>
      <c r="AI15" s="53" t="s">
        <v>20</v>
      </c>
      <c r="AJ15" s="53" t="s">
        <v>20</v>
      </c>
      <c r="AK15" s="53">
        <v>23.054016043786913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>
        <v>11.5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4</v>
      </c>
      <c r="AH30" s="55"/>
      <c r="AI30" s="55"/>
      <c r="AJ30" s="55"/>
      <c r="AK30" s="55"/>
      <c r="AL30" s="55"/>
      <c r="AM30" s="71"/>
      <c r="AN30" s="55"/>
      <c r="AO30" s="52">
        <f t="shared" si="1"/>
        <v>4</v>
      </c>
      <c r="AP30" s="52">
        <f t="shared" si="2"/>
        <v>0</v>
      </c>
      <c r="AQ30" s="55">
        <f t="shared" si="0"/>
        <v>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1004.5400000000002</v>
      </c>
      <c r="AF38" s="55">
        <f t="shared" si="3"/>
        <v>129.82</v>
      </c>
      <c r="AG38" s="55">
        <f>+SUM(AG12,AG18,AG24:AG37)</f>
        <v>1103.4739097662225</v>
      </c>
      <c r="AH38" s="55">
        <f t="shared" si="3"/>
        <v>33.454999999999998</v>
      </c>
      <c r="AI38" s="55">
        <f t="shared" si="3"/>
        <v>0</v>
      </c>
      <c r="AJ38" s="55">
        <f t="shared" si="3"/>
        <v>0</v>
      </c>
      <c r="AK38" s="55">
        <f t="shared" si="3"/>
        <v>621.55499999999995</v>
      </c>
      <c r="AL38" s="55">
        <f t="shared" si="3"/>
        <v>107.91</v>
      </c>
      <c r="AM38" s="55">
        <f t="shared" si="3"/>
        <v>115.125</v>
      </c>
      <c r="AN38" s="55">
        <f t="shared" si="3"/>
        <v>13.526348342794654</v>
      </c>
      <c r="AO38" s="55">
        <f>SUM(AO12,AO18,AO24:AO37)</f>
        <v>2844.6939097662225</v>
      </c>
      <c r="AP38" s="55">
        <f>SUM(AP12,AP18,AP24:AP37)</f>
        <v>284.71134834279462</v>
      </c>
      <c r="AQ38" s="55">
        <f>SUM(AO38:AP38)</f>
        <v>3129.4052581090173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22</v>
      </c>
      <c r="H39" s="57"/>
      <c r="I39" s="57">
        <v>26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2017-03-29T18:49:01Z</dcterms:modified>
</cp:coreProperties>
</file>