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O31" i="5"/>
  <c r="AQ31" i="5" s="1"/>
  <c r="AQ30" i="5"/>
  <c r="AP30" i="5"/>
  <c r="AO30" i="5"/>
  <c r="AP29" i="5"/>
  <c r="AO29" i="5"/>
  <c r="AQ29" i="5" s="1"/>
  <c r="AP28" i="5"/>
  <c r="AO28" i="5"/>
  <c r="AQ28" i="5" s="1"/>
  <c r="AP27" i="5"/>
  <c r="AO27" i="5"/>
  <c r="AP26" i="5"/>
  <c r="AO26" i="5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6" i="5" l="1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<sst xmlns="http://schemas.openxmlformats.org/spreadsheetml/2006/main" count="359" uniqueCount="65">
  <si>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</si>
  <si>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</si>
  <si>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</si>
  <si>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</si>
  <si>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</si>
  <si>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</si>
  <si>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</si>
  <si>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</si>
  <si>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</si>
  <si>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</si>
  <si>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</si>
  <si>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</si>
  <si>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</si>
  <si>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</si>
  <si>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</si>
  <si>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</si>
  <si>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</si>
  <si>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</si>
  <si>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</si>
  <si>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</si>
  <si>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</si>
  <si>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</si>
  <si>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</si>
  <si>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</si>
  <si>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</si>
  <si>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</si>
  <si>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</si>
  <si>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</si>
  <si>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</si>
  <si>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</si>
  <si>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</si>
  <si>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</si>
  <si>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</si>
  <si>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</si>
  <si>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</si>
  <si>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</si>
  <si>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</si>
  <si>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</si>
  <si>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</si>
  <si>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</si>
  <si>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</si>
  <si>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</si>
  <si>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</si>
  <si>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</si>
  <si>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</si>
  <si>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</si>
  <si>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</si>
  <si>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</si>
  <si>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</si>
  <si>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</si>
  <si>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</si>
  <si>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</si>
  <si>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</si>
  <si>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</si>
  <si>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</si>
  <si>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</si>
  <si>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</si>
  <si>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</si>
  <si>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</si>
  <si>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</si>
  <si>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</si>
  <si>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</si>
  <si>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R.M.N°427-2015-PRODUCE,R.M.N°242-2016-PRODUCE,R.M.N°448-2016-PRODUCE</t>
  </si>
  <si>
    <t xml:space="preserve">        Fecha  : 27/12/2016</t>
  </si>
  <si>
    <t>Callao, 28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</si>
</sst>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23" sqref="AE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972.94500000000005</v>
      </c>
      <c r="E12" s="52">
        <v>1384</v>
      </c>
      <c r="F12" s="52">
        <v>720</v>
      </c>
      <c r="G12" s="52">
        <v>3488</v>
      </c>
      <c r="H12" s="52">
        <v>0</v>
      </c>
      <c r="I12" s="52">
        <v>16535</v>
      </c>
      <c r="J12" s="52">
        <v>3224</v>
      </c>
      <c r="K12" s="52">
        <v>1241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6665</v>
      </c>
      <c r="R12" s="52">
        <v>0</v>
      </c>
      <c r="S12" s="52">
        <v>4700</v>
      </c>
      <c r="T12" s="52">
        <v>0</v>
      </c>
      <c r="U12" s="52">
        <v>2005</v>
      </c>
      <c r="V12" s="52">
        <v>100</v>
      </c>
      <c r="W12" s="52">
        <v>2880</v>
      </c>
      <c r="X12" s="52">
        <v>0</v>
      </c>
      <c r="Y12" s="52">
        <v>2242.8831262161525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41140.883126216155</v>
      </c>
      <c r="AP12" s="53">
        <f>SUMIF($C$11:$AN$11,"I.Mad",C12:AN12)</f>
        <v>5016.9449999999997</v>
      </c>
      <c r="AQ12" s="53">
        <f>SUM(AO12:AP12)</f>
        <v>46157.828126216154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>
        <v>17</v>
      </c>
      <c r="E13" s="54">
        <v>8</v>
      </c>
      <c r="F13" s="54">
        <v>14</v>
      </c>
      <c r="G13" s="54">
        <v>19</v>
      </c>
      <c r="H13" s="54" t="s">
        <v>20</v>
      </c>
      <c r="I13" s="54">
        <v>131</v>
      </c>
      <c r="J13" s="54">
        <v>59</v>
      </c>
      <c r="K13" s="54">
        <v>14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35</v>
      </c>
      <c r="R13" s="54" t="s">
        <v>20</v>
      </c>
      <c r="S13" s="54">
        <v>19</v>
      </c>
      <c r="T13" s="54" t="s">
        <v>20</v>
      </c>
      <c r="U13" s="54">
        <v>12</v>
      </c>
      <c r="V13" s="54">
        <v>2</v>
      </c>
      <c r="W13" s="54">
        <v>11</v>
      </c>
      <c r="X13" s="54" t="s">
        <v>20</v>
      </c>
      <c r="Y13" s="54">
        <v>7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256</v>
      </c>
      <c r="AP13" s="53">
        <f>SUMIF($C$11:$AN$11,"I.Mad",C13:AN13)</f>
        <v>92</v>
      </c>
      <c r="AQ13" s="53">
        <f>SUM(AO13:AP13)</f>
        <v>348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>
        <v>5</v>
      </c>
      <c r="E14" s="54">
        <v>3</v>
      </c>
      <c r="F14" s="54">
        <v>5</v>
      </c>
      <c r="G14" s="54">
        <v>8</v>
      </c>
      <c r="H14" s="54" t="s">
        <v>20</v>
      </c>
      <c r="I14" s="54">
        <v>13</v>
      </c>
      <c r="J14" s="54">
        <v>5</v>
      </c>
      <c r="K14" s="54">
        <v>8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10</v>
      </c>
      <c r="R14" s="54" t="s">
        <v>20</v>
      </c>
      <c r="S14" s="54">
        <v>7</v>
      </c>
      <c r="T14" s="54" t="s">
        <v>20</v>
      </c>
      <c r="U14" s="54">
        <v>4</v>
      </c>
      <c r="V14" s="54">
        <v>1</v>
      </c>
      <c r="W14" s="54">
        <v>7</v>
      </c>
      <c r="X14" s="54" t="s">
        <v>20</v>
      </c>
      <c r="Y14" s="54">
        <v>2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62</v>
      </c>
      <c r="AP14" s="53">
        <f>SUMIF($C$11:$AN$11,"I.Mad",C14:AN14)</f>
        <v>16</v>
      </c>
      <c r="AQ14" s="53">
        <f>SUM(AO14:AP14)</f>
        <v>78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>
        <v>0.26397165899861436</v>
      </c>
      <c r="E15" s="54">
        <v>0</v>
      </c>
      <c r="F15" s="54">
        <v>0</v>
      </c>
      <c r="G15" s="54">
        <v>9.1999999999999993</v>
      </c>
      <c r="H15" s="54" t="s">
        <v>20</v>
      </c>
      <c r="I15" s="54">
        <v>8.9891088270031219</v>
      </c>
      <c r="J15" s="54">
        <v>5.7453471330361143</v>
      </c>
      <c r="K15" s="54">
        <v>12.851907568840168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0</v>
      </c>
      <c r="R15" s="54" t="s">
        <v>20</v>
      </c>
      <c r="S15" s="54">
        <v>0.24938699176580026</v>
      </c>
      <c r="T15" s="54" t="s">
        <v>20</v>
      </c>
      <c r="U15" s="54">
        <v>0</v>
      </c>
      <c r="V15" s="54">
        <v>0</v>
      </c>
      <c r="W15" s="54">
        <v>4.9828523645248435</v>
      </c>
      <c r="X15" s="54" t="s">
        <v>20</v>
      </c>
      <c r="Y15" s="54">
        <v>0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>
        <v>13.5</v>
      </c>
      <c r="E16" s="59">
        <v>13.5</v>
      </c>
      <c r="F16" s="59">
        <v>13.5</v>
      </c>
      <c r="G16" s="59">
        <v>14</v>
      </c>
      <c r="H16" s="59" t="s">
        <v>20</v>
      </c>
      <c r="I16" s="59">
        <v>13.5</v>
      </c>
      <c r="J16" s="59">
        <v>13.5</v>
      </c>
      <c r="K16" s="59">
        <v>13.5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13.5</v>
      </c>
      <c r="R16" s="59" t="s">
        <v>20</v>
      </c>
      <c r="S16" s="59">
        <v>13.5</v>
      </c>
      <c r="T16" s="59" t="s">
        <v>20</v>
      </c>
      <c r="U16" s="59">
        <v>13.5</v>
      </c>
      <c r="V16" s="59">
        <v>13.5</v>
      </c>
      <c r="W16" s="59">
        <v>13</v>
      </c>
      <c r="X16" s="59" t="s">
        <v>20</v>
      </c>
      <c r="Y16" s="59">
        <v>13.5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>
        <v>11.032</v>
      </c>
      <c r="J24" s="72">
        <v>0.70799999999999996</v>
      </c>
      <c r="K24" s="72">
        <v>0.71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11.742000000000001</v>
      </c>
      <c r="AP24" s="53">
        <f>SUMIF($C$11:$AN$11,"I.Mad",C24:AN24)</f>
        <v>0.70799999999999996</v>
      </c>
      <c r="AQ24" s="56">
        <f t="shared" ref="AQ24:AQ37" si="0">SUM(AO24:AP24)</f>
        <v>12.450000000000001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9.35</v>
      </c>
      <c r="J25" s="72"/>
      <c r="K25" s="56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>
        <v>5.3918737838474975</v>
      </c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14.741873783847497</v>
      </c>
      <c r="AP25" s="53">
        <f t="shared" ref="AP25:AP37" si="2">SUMIF($C$11:$AN$11,"I.Mad",C25:AN25)</f>
        <v>0</v>
      </c>
      <c r="AQ25" s="56">
        <f>SUM(AO25:AP25)</f>
        <v>14.741873783847497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972.94500000000005</v>
      </c>
      <c r="E38" s="56">
        <f t="shared" si="3"/>
        <v>1384</v>
      </c>
      <c r="F38" s="56">
        <f t="shared" si="3"/>
        <v>720</v>
      </c>
      <c r="G38" s="56">
        <f t="shared" si="3"/>
        <v>3488</v>
      </c>
      <c r="H38" s="56">
        <f t="shared" si="3"/>
        <v>0</v>
      </c>
      <c r="I38" s="56">
        <f t="shared" si="3"/>
        <v>16555.381999999998</v>
      </c>
      <c r="J38" s="56">
        <f t="shared" si="3"/>
        <v>3224.7080000000001</v>
      </c>
      <c r="K38" s="56">
        <f t="shared" si="3"/>
        <v>1241.71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6665</v>
      </c>
      <c r="R38" s="56">
        <f t="shared" si="3"/>
        <v>0</v>
      </c>
      <c r="S38" s="56">
        <f t="shared" si="3"/>
        <v>4700</v>
      </c>
      <c r="T38" s="56">
        <f t="shared" si="3"/>
        <v>0</v>
      </c>
      <c r="U38" s="56">
        <f t="shared" si="3"/>
        <v>2005</v>
      </c>
      <c r="V38" s="56">
        <f t="shared" si="3"/>
        <v>100</v>
      </c>
      <c r="W38" s="56">
        <f t="shared" si="3"/>
        <v>2880</v>
      </c>
      <c r="X38" s="56">
        <f t="shared" si="3"/>
        <v>0</v>
      </c>
      <c r="Y38" s="56">
        <f t="shared" si="3"/>
        <v>2248.2750000000001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41167.366999999998</v>
      </c>
      <c r="AP38" s="56">
        <f>SUM(AP12,AP18,AP24:AP37)</f>
        <v>5017.6529999999993</v>
      </c>
      <c r="AQ38" s="56">
        <f>SUM(AO38:AP38)</f>
        <v>46185.02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16.899999999999999</v>
      </c>
      <c r="H39" s="58"/>
      <c r="I39" s="91">
        <v>20.83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15.8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2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2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2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2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2016-12-28T17:47:32Z</dcterms:modified>
</cp:coreProperties>
</file>