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HorizontalScroll="0" showVerticalScroll="0" showSheetTabs="0" xWindow="0" yWindow="0" windowWidth="25200" windowHeight="11760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<sst xmlns="http://schemas.openxmlformats.org/spreadsheetml/2006/main" count="368" uniqueCount="69">
  <si>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</si>
  <si>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</si>
  <si>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</si>
  <si>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</si>
  <si>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</si>
  <si>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</si>
  <si>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</si>
  <si>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</si>
  <si>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</si>
  <si>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</si>
  <si>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</si>
  <si>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</si>
  <si>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</si>
  <si>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</si>
  <si>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</si>
  <si>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</si>
  <si>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</si>
  <si>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</si>
  <si>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</si>
  <si>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</si>
  <si>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</si>
  <si>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</si>
  <si>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</si>
  <si>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</si>
  <si>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</si>
  <si>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</si>
  <si>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</si>
  <si>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</si>
  <si>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</si>
  <si>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</si>
  <si>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</si>
  <si>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</si>
  <si>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</si>
  <si>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</si>
  <si>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</si>
  <si>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</si>
  <si>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</si>
  <si>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</si>
  <si>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</si>
  <si>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</si>
  <si>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</si>
  <si>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</si>
  <si>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</si>
  <si>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</si>
  <si>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</si>
  <si>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</si>
  <si>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</si>
  <si>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</si>
  <si>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</si>
  <si>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</si>
  <si>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</si>
  <si>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</si>
  <si>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</si>
  <si>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</si>
  <si>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</si>
  <si>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</si>
  <si>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</si>
  <si>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</si>
  <si>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</si>
  <si>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</si>
  <si>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</si>
  <si>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</si>
  <si>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</si>
  <si>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</si>
  <si>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R.M.N°348-2023-PRODUCE</t>
  </si>
  <si>
    <t>CPT/jsr</t>
  </si>
  <si>
    <t>Callao,29 de noviembre del 2023</t>
  </si>
  <si>
    <t xml:space="preserve">        Fecha  : 27/11/2023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</si>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</sst>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4" zoomScaleNormal="24" workbookViewId="0">
      <selection activeCell="X29" sqref="X2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8" t="s">
        <v>63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3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99.59</v>
      </c>
      <c r="H12" s="24">
        <v>1987.73</v>
      </c>
      <c r="I12" s="24">
        <v>0</v>
      </c>
      <c r="J12" s="24">
        <v>2066.7199999999998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959.69500000000005</v>
      </c>
      <c r="R12" s="24">
        <v>0</v>
      </c>
      <c r="S12" s="24">
        <v>255.285</v>
      </c>
      <c r="T12" s="24">
        <v>0</v>
      </c>
      <c r="U12" s="24">
        <v>143.72499999999999</v>
      </c>
      <c r="V12" s="24">
        <v>0</v>
      </c>
      <c r="W12" s="24">
        <v>1612.2449999999999</v>
      </c>
      <c r="X12" s="24">
        <v>0</v>
      </c>
      <c r="Y12" s="24">
        <v>5136.585</v>
      </c>
      <c r="Z12" s="24">
        <v>1382.94</v>
      </c>
      <c r="AA12" s="24">
        <v>1721.895</v>
      </c>
      <c r="AB12" s="24">
        <v>1551.91</v>
      </c>
      <c r="AC12" s="24">
        <v>455.54</v>
      </c>
      <c r="AD12" s="24">
        <v>174.45500000000001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10384.560000000001</v>
      </c>
      <c r="AP12" s="24">
        <f>SUMIF($C$11:$AN$11,"I.Mad",C12:AN12)</f>
        <v>7163.7549999999992</v>
      </c>
      <c r="AQ12" s="24">
        <f>SUM(AO12:AP12)</f>
        <v>17548.315000000002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>
        <v>2</v>
      </c>
      <c r="H13" s="24">
        <v>60</v>
      </c>
      <c r="I13" s="24" t="s">
        <v>33</v>
      </c>
      <c r="J13" s="24">
        <v>49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11</v>
      </c>
      <c r="R13" s="24" t="s">
        <v>33</v>
      </c>
      <c r="S13" s="24">
        <v>5</v>
      </c>
      <c r="T13" s="24" t="s">
        <v>33</v>
      </c>
      <c r="U13" s="24">
        <v>3</v>
      </c>
      <c r="V13" s="24" t="s">
        <v>33</v>
      </c>
      <c r="W13" s="24">
        <v>12</v>
      </c>
      <c r="X13" s="24" t="s">
        <v>33</v>
      </c>
      <c r="Y13" s="24">
        <v>58</v>
      </c>
      <c r="Z13" s="24">
        <v>18</v>
      </c>
      <c r="AA13" s="24">
        <v>23</v>
      </c>
      <c r="AB13" s="24">
        <v>18</v>
      </c>
      <c r="AC13" s="24">
        <v>6</v>
      </c>
      <c r="AD13" s="24">
        <v>2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120</v>
      </c>
      <c r="AP13" s="24">
        <f>SUMIF($C$11:$AN$11,"I.Mad",C13:AN13)</f>
        <v>147</v>
      </c>
      <c r="AQ13" s="24">
        <f>SUM(AO13:AP13)</f>
        <v>267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68</v>
      </c>
      <c r="H14" s="24">
        <v>17</v>
      </c>
      <c r="I14" s="24" t="s">
        <v>33</v>
      </c>
      <c r="J14" s="24">
        <v>20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8</v>
      </c>
      <c r="R14" s="24" t="s">
        <v>33</v>
      </c>
      <c r="S14" s="24">
        <v>4</v>
      </c>
      <c r="T14" s="24" t="s">
        <v>33</v>
      </c>
      <c r="U14" s="24">
        <v>2</v>
      </c>
      <c r="V14" s="24" t="s">
        <v>33</v>
      </c>
      <c r="W14" s="24">
        <v>5</v>
      </c>
      <c r="X14" s="24" t="s">
        <v>33</v>
      </c>
      <c r="Y14" s="24">
        <v>4</v>
      </c>
      <c r="Z14" s="24">
        <v>1</v>
      </c>
      <c r="AA14" s="24">
        <v>5</v>
      </c>
      <c r="AB14" s="24">
        <v>5</v>
      </c>
      <c r="AC14" s="24">
        <v>3</v>
      </c>
      <c r="AD14" s="24" t="s">
        <v>68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31</v>
      </c>
      <c r="AP14" s="24">
        <f>SUMIF($C$11:$AN$11,"I.Mad",C14:AN14)</f>
        <v>43</v>
      </c>
      <c r="AQ14" s="24">
        <f>SUM(AO14:AP14)</f>
        <v>74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>
        <v>63.829429245365901</v>
      </c>
      <c r="I15" s="24" t="s">
        <v>33</v>
      </c>
      <c r="J15" s="24">
        <v>77.862699923179903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25.5953422791486</v>
      </c>
      <c r="R15" s="24" t="s">
        <v>33</v>
      </c>
      <c r="S15" s="24">
        <v>39.905885416713502</v>
      </c>
      <c r="T15" s="24" t="s">
        <v>33</v>
      </c>
      <c r="U15" s="24">
        <v>58.569269007971698</v>
      </c>
      <c r="V15" s="24" t="s">
        <v>33</v>
      </c>
      <c r="W15" s="24">
        <v>43.574215167169299</v>
      </c>
      <c r="X15" s="24" t="s">
        <v>33</v>
      </c>
      <c r="Y15" s="24">
        <v>71.909367174570804</v>
      </c>
      <c r="Z15" s="24">
        <v>58.7044534412953</v>
      </c>
      <c r="AA15" s="24">
        <v>63.681921247227301</v>
      </c>
      <c r="AB15" s="24">
        <v>70.278390337704906</v>
      </c>
      <c r="AC15" s="24">
        <v>72.562148011365906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7">
        <v>11.5</v>
      </c>
      <c r="I16" s="24" t="s">
        <v>33</v>
      </c>
      <c r="J16" s="27">
        <v>11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7">
        <v>12</v>
      </c>
      <c r="R16" s="24" t="s">
        <v>33</v>
      </c>
      <c r="S16" s="27">
        <v>12</v>
      </c>
      <c r="T16" s="24" t="s">
        <v>33</v>
      </c>
      <c r="U16" s="27">
        <v>11.5</v>
      </c>
      <c r="V16" s="24" t="s">
        <v>33</v>
      </c>
      <c r="W16" s="27">
        <v>11.5</v>
      </c>
      <c r="X16" s="24" t="s">
        <v>33</v>
      </c>
      <c r="Y16" s="27">
        <v>11.5</v>
      </c>
      <c r="Z16" s="27">
        <v>11.5</v>
      </c>
      <c r="AA16" s="27">
        <v>11.5</v>
      </c>
      <c r="AB16" s="27">
        <v>11.5</v>
      </c>
      <c r="AC16" s="27">
        <v>11</v>
      </c>
      <c r="AD16" s="24" t="s">
        <v>33</v>
      </c>
      <c r="AE16" s="24" t="s">
        <v>33</v>
      </c>
      <c r="AF16" s="24" t="s">
        <v>33</v>
      </c>
      <c r="AG16" s="24" t="s">
        <v>33</v>
      </c>
      <c r="AH16" s="24" t="s">
        <v>33</v>
      </c>
      <c r="AI16" s="24" t="s">
        <v>33</v>
      </c>
      <c r="AJ16" s="24" t="s">
        <v>33</v>
      </c>
      <c r="AK16" s="24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3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24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>
        <v>4.6578099999999996</v>
      </c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7">
        <v>0.217</v>
      </c>
      <c r="AB30" s="36">
        <v>0.45428000000000002</v>
      </c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0.217</v>
      </c>
      <c r="AP30" s="24">
        <f t="shared" si="1"/>
        <v>5.1120899999999994</v>
      </c>
      <c r="AQ30" s="33">
        <f t="shared" si="2"/>
        <v>5.329089999999999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 t="shared" ref="C41:AM41" si="3">+SUM(C24:C40,C18,C12)</f>
        <v>0</v>
      </c>
      <c r="D41" s="33">
        <f t="shared" si="3"/>
        <v>0</v>
      </c>
      <c r="E41" s="33">
        <f t="shared" si="3"/>
        <v>0</v>
      </c>
      <c r="F41" s="33">
        <f t="shared" si="3"/>
        <v>0</v>
      </c>
      <c r="G41" s="33">
        <f t="shared" si="3"/>
        <v>99.59</v>
      </c>
      <c r="H41" s="33">
        <f t="shared" si="3"/>
        <v>1992.3878099999999</v>
      </c>
      <c r="I41" s="33">
        <f t="shared" si="3"/>
        <v>0</v>
      </c>
      <c r="J41" s="33">
        <f t="shared" si="3"/>
        <v>2066.7199999999998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959.69500000000005</v>
      </c>
      <c r="R41" s="33">
        <f t="shared" si="3"/>
        <v>0</v>
      </c>
      <c r="S41" s="33">
        <f t="shared" si="3"/>
        <v>255.285</v>
      </c>
      <c r="T41" s="33">
        <f t="shared" si="3"/>
        <v>0</v>
      </c>
      <c r="U41" s="33">
        <f t="shared" si="3"/>
        <v>143.72499999999999</v>
      </c>
      <c r="V41" s="33">
        <f t="shared" si="3"/>
        <v>0</v>
      </c>
      <c r="W41" s="33">
        <f t="shared" si="3"/>
        <v>1612.2449999999999</v>
      </c>
      <c r="X41" s="33">
        <f t="shared" si="3"/>
        <v>0</v>
      </c>
      <c r="Y41" s="33">
        <f t="shared" si="3"/>
        <v>5136.585</v>
      </c>
      <c r="Z41" s="33">
        <f t="shared" si="3"/>
        <v>1382.94</v>
      </c>
      <c r="AA41" s="33">
        <f>+SUM(AA24:AA40,AA18,C12)</f>
        <v>0.217</v>
      </c>
      <c r="AB41" s="33">
        <f t="shared" si="3"/>
        <v>1552.36428</v>
      </c>
      <c r="AC41" s="33">
        <f t="shared" si="3"/>
        <v>455.54</v>
      </c>
      <c r="AD41" s="33">
        <f t="shared" si="3"/>
        <v>174.45500000000001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10384.777000000002</v>
      </c>
      <c r="AP41" s="33">
        <f>SUM(AP12,AP18,AP24:AP37)</f>
        <v>7168.8670899999988</v>
      </c>
      <c r="AQ41" s="33">
        <f t="shared" si="2"/>
        <v>17553.644090000002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65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2023-11-30T17:23:05Z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