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9A862043-8956-4189-B02B-DB392162042D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<sst xmlns="http://schemas.openxmlformats.org/spreadsheetml/2006/main" count="371" uniqueCount="69">
  <si>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</si>
  <si>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</si>
  <si>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</si>
  <si>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</si>
  <si>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</si>
  <si>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</si>
  <si>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</si>
  <si>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</si>
  <si>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</si>
  <si>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</si>
  <si>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</si>
  <si>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</si>
  <si>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</si>
  <si>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</si>
  <si>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</si>
  <si>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</si>
  <si>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</si>
  <si>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</si>
  <si>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</si>
  <si>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</si>
  <si>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</si>
  <si>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</si>
  <si>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</si>
  <si>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</si>
  <si>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</si>
  <si>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</si>
  <si>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</si>
  <si>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</si>
  <si>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</si>
  <si>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</si>
  <si>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</si>
  <si>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</si>
  <si>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</si>
  <si>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</si>
  <si>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</si>
  <si>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</si>
  <si>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</si>
  <si>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</si>
  <si>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</si>
  <si>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</si>
  <si>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</si>
  <si>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</si>
  <si>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</si>
  <si>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</si>
  <si>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</si>
  <si>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</si>
  <si>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</si>
  <si>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</si>
  <si>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</si>
  <si>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</si>
  <si>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</si>
  <si>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</si>
  <si>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</si>
  <si>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</si>
  <si>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</si>
  <si>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</si>
  <si>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</si>
  <si>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</si>
  <si>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</si>
  <si>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</si>
  <si>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</si>
  <si>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</si>
  <si>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</si>
  <si>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</si>
  <si>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</si>
  <si>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Callao, 28 de setiembre del 2022</t>
  </si>
  <si>
    <t xml:space="preserve">        Fecha  : 27/11/2022</t>
  </si>
  <si>
    <t>SM</t>
  </si>
  <si>
    <t xml:space="preserve">           Atención: Sr. Eduardo Mora Asnaran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</si>
</sst>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W32" sqref="W3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18698.388295535882</v>
      </c>
      <c r="H12" s="30">
        <v>841.24</v>
      </c>
      <c r="I12" s="30">
        <v>12664.98</v>
      </c>
      <c r="J12" s="30">
        <v>8409.8700000000008</v>
      </c>
      <c r="K12" s="30">
        <v>1228.4000000000001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205</v>
      </c>
      <c r="T12" s="30">
        <v>77.849999999999994</v>
      </c>
      <c r="U12" s="30">
        <v>210</v>
      </c>
      <c r="V12" s="30">
        <v>195</v>
      </c>
      <c r="W12" s="30">
        <v>0</v>
      </c>
      <c r="X12" s="30">
        <v>0</v>
      </c>
      <c r="Y12" s="30">
        <v>809.36</v>
      </c>
      <c r="Z12" s="30">
        <v>0</v>
      </c>
      <c r="AA12" s="30">
        <v>731.95410414268463</v>
      </c>
      <c r="AB12" s="30">
        <v>401.76440805421191</v>
      </c>
      <c r="AC12" s="30">
        <v>982.80899999999997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35530.89139967857</v>
      </c>
      <c r="AP12" s="30">
        <f>SUMIF($C$11:$AN$11,"I.Mad",C12:AN12)</f>
        <v>9925.7244080542132</v>
      </c>
      <c r="AQ12" s="30">
        <f>SUM(AO12:AP12)</f>
        <v>45456.615807732785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62</v>
      </c>
      <c r="H13" s="30">
        <v>13</v>
      </c>
      <c r="I13" s="30">
        <v>59</v>
      </c>
      <c r="J13" s="30">
        <v>131</v>
      </c>
      <c r="K13" s="30">
        <v>9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>
        <v>3</v>
      </c>
      <c r="T13" s="30">
        <v>1</v>
      </c>
      <c r="U13" s="30">
        <v>3</v>
      </c>
      <c r="V13" s="30">
        <v>4</v>
      </c>
      <c r="W13" s="30" t="s">
        <v>33</v>
      </c>
      <c r="X13" s="30" t="s">
        <v>33</v>
      </c>
      <c r="Y13" s="30">
        <v>13</v>
      </c>
      <c r="Z13" s="30" t="s">
        <v>33</v>
      </c>
      <c r="AA13" s="30">
        <v>21</v>
      </c>
      <c r="AB13" s="30">
        <v>14</v>
      </c>
      <c r="AC13" s="30">
        <v>19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189</v>
      </c>
      <c r="AP13" s="30">
        <f>SUMIF($C$11:$AN$11,"I.Mad",C13:AN13)</f>
        <v>163</v>
      </c>
      <c r="AQ13" s="30">
        <f>SUM(AO13:AP13)</f>
        <v>352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9</v>
      </c>
      <c r="H14" s="30" t="s">
        <v>67</v>
      </c>
      <c r="I14" s="30">
        <v>6</v>
      </c>
      <c r="J14" s="30">
        <v>20</v>
      </c>
      <c r="K14" s="30" t="s">
        <v>67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>
        <v>2</v>
      </c>
      <c r="T14" s="30">
        <v>1</v>
      </c>
      <c r="U14" s="30">
        <v>1</v>
      </c>
      <c r="V14" s="30">
        <v>3</v>
      </c>
      <c r="W14" s="30" t="s">
        <v>33</v>
      </c>
      <c r="X14" s="30" t="s">
        <v>33</v>
      </c>
      <c r="Y14" s="30" t="s">
        <v>67</v>
      </c>
      <c r="Z14" s="30" t="s">
        <v>33</v>
      </c>
      <c r="AA14" s="30">
        <v>4</v>
      </c>
      <c r="AB14" s="30">
        <v>6</v>
      </c>
      <c r="AC14" s="30">
        <v>8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30</v>
      </c>
      <c r="AP14" s="30">
        <f>SUMIF($C$11:$AN$11,"I.Mad",C14:AN14)</f>
        <v>30</v>
      </c>
      <c r="AQ14" s="30">
        <f>SUM(AO14:AP14)</f>
        <v>60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36.744807464151869</v>
      </c>
      <c r="H15" s="30" t="s">
        <v>33</v>
      </c>
      <c r="I15" s="30">
        <v>29.714855653778322</v>
      </c>
      <c r="J15" s="30">
        <v>13.49741321453663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>
        <v>46.803468893897389</v>
      </c>
      <c r="T15" s="30">
        <v>58.82352941176471</v>
      </c>
      <c r="U15" s="30">
        <v>90.163934426229517</v>
      </c>
      <c r="V15" s="30">
        <v>81.849366022429578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>
        <v>2.5317387005565259</v>
      </c>
      <c r="AB15" s="30">
        <v>7.892029593592059</v>
      </c>
      <c r="AC15" s="30">
        <v>22.430990913898658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12.5</v>
      </c>
      <c r="H16" s="36" t="s">
        <v>33</v>
      </c>
      <c r="I16" s="36">
        <v>12</v>
      </c>
      <c r="J16" s="36">
        <v>12.5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>
        <v>11</v>
      </c>
      <c r="T16" s="36">
        <v>11</v>
      </c>
      <c r="U16" s="36">
        <v>10.5</v>
      </c>
      <c r="V16" s="36">
        <v>10.5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>
        <v>13.5</v>
      </c>
      <c r="AB16" s="36">
        <v>12.5</v>
      </c>
      <c r="AC16" s="36">
        <v>12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>
        <v>5.9509999999999996</v>
      </c>
      <c r="J30" s="30">
        <v>4.08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>
        <v>11.315895857315411</v>
      </c>
      <c r="AB30" s="42">
        <v>5.4555919457882096</v>
      </c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17.266895857315411</v>
      </c>
      <c r="AP30" s="30">
        <f t="shared" si="1"/>
        <v>9.5355919457882088</v>
      </c>
      <c r="AQ30" s="42">
        <f t="shared" si="2"/>
        <v>26.80248780310362</v>
      </c>
      <c r="AT30" s="34"/>
      <c r="AU30" s="34"/>
      <c r="AV30" s="34"/>
    </row>
    <row r="31" spans="2:48" ht="50.25" customHeight="1" x14ac:dyDescent="0.55000000000000004">
      <c r="B31" s="33" t="s">
        <v>63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18698.388295535882</v>
      </c>
      <c r="H41" s="42">
        <f t="shared" si="3"/>
        <v>841.24</v>
      </c>
      <c r="I41" s="42">
        <f t="shared" si="3"/>
        <v>12670.930999999999</v>
      </c>
      <c r="J41" s="42">
        <f t="shared" si="3"/>
        <v>8413.9500000000007</v>
      </c>
      <c r="K41" s="42">
        <f t="shared" si="3"/>
        <v>1228.4000000000001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205</v>
      </c>
      <c r="T41" s="42">
        <f t="shared" si="3"/>
        <v>77.849999999999994</v>
      </c>
      <c r="U41" s="42">
        <f t="shared" si="3"/>
        <v>210</v>
      </c>
      <c r="V41" s="42">
        <f t="shared" si="3"/>
        <v>195</v>
      </c>
      <c r="W41" s="42">
        <f t="shared" si="3"/>
        <v>0</v>
      </c>
      <c r="X41" s="42">
        <f t="shared" si="3"/>
        <v>0</v>
      </c>
      <c r="Y41" s="42">
        <f t="shared" si="3"/>
        <v>809.36</v>
      </c>
      <c r="Z41" s="42">
        <f t="shared" si="3"/>
        <v>0</v>
      </c>
      <c r="AA41" s="42">
        <f t="shared" si="3"/>
        <v>743.27</v>
      </c>
      <c r="AB41" s="42">
        <f t="shared" si="3"/>
        <v>407.22000000000014</v>
      </c>
      <c r="AC41" s="42">
        <f t="shared" si="3"/>
        <v>982.80899999999997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35548.158295535883</v>
      </c>
      <c r="AP41" s="42">
        <f>SUM(AP12,AP18,AP24:AP37)</f>
        <v>9935.260000000002</v>
      </c>
      <c r="AQ41" s="42">
        <f t="shared" si="2"/>
        <v>45483.418295535885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65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2022-11-29T18:28:51Z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