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I38" i="5" l="1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C38" i="5"/>
  <c r="D38" i="5"/>
  <c r="E38" i="5"/>
  <c r="F38" i="5"/>
  <c r="G38" i="5" l="1"/>
  <c r="H38" i="5"/>
  <c r="AP14" i="5" l="1"/>
  <c r="AO14" i="5"/>
  <c r="AP13" i="5"/>
  <c r="AO13" i="5"/>
  <c r="AO12" i="5"/>
  <c r="AP12" i="5"/>
  <c r="AQ12" i="5" l="1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<sst xmlns="http://schemas.openxmlformats.org/spreadsheetml/2006/main" count="361" uniqueCount="67">
  <si>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</si>
  <si>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</si>
  <si>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</si>
  <si>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</si>
  <si>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</si>
  <si>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</si>
  <si>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</si>
  <si>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</si>
  <si>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</si>
  <si>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</si>
  <si>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</si>
  <si>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</si>
  <si>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</si>
  <si>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</si>
  <si>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</si>
  <si>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</si>
  <si>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</si>
  <si>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</si>
  <si>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</si>
  <si>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</si>
  <si>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</si>
  <si>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</si>
  <si>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</si>
  <si>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</si>
  <si>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</si>
  <si>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</si>
  <si>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</si>
  <si>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</si>
  <si>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</si>
  <si>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</si>
  <si>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</si>
  <si>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</si>
  <si>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</si>
  <si>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</si>
  <si>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</si>
  <si>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</si>
  <si>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</si>
  <si>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</si>
  <si>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</si>
  <si>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</si>
  <si>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</si>
  <si>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</si>
  <si>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</si>
  <si>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</si>
  <si>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</si>
  <si>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</si>
  <si>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</si>
  <si>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</si>
  <si>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</si>
  <si>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</si>
  <si>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</si>
  <si>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</si>
  <si>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</si>
  <si>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</si>
  <si>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</si>
  <si>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</si>
  <si>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>PALOMETA</t>
  </si>
  <si>
    <t>PAMPANO TORO</t>
  </si>
  <si>
    <t xml:space="preserve">           Atención: Sr. Bruno Giuffra Monteverde</t>
  </si>
  <si>
    <t>GCQ/jsr</t>
  </si>
  <si>
    <t>Atico</t>
  </si>
  <si>
    <t>PEJERREY</t>
  </si>
  <si>
    <t>R.M.N°427-2015-PRODUCE,R.M.N°242-2016-PRODUCE,R.M.N°440-2016-PRODUCE, R.M.N° 457-2016</t>
  </si>
  <si>
    <t>Callao, 28 de noviembre del 2016</t>
  </si>
  <si>
    <t xml:space="preserve">        Fecha  : 27/11/2016</t>
  </si>
  <si>
    <t>11,5-13,0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</si>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</sst>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167" fontId="26" fillId="0" borderId="1" xfId="0" quotePrefix="1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4" zoomScaleNormal="24" workbookViewId="0">
      <selection activeCell="Y32" sqref="Y3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5" width="19.28515625" style="2" customWidth="1"/>
    <col min="6" max="6" width="20.42578125" style="2" customWidth="1"/>
    <col min="7" max="7" width="22.85546875" style="2" customWidth="1"/>
    <col min="8" max="8" width="22.28515625" style="2" customWidth="1"/>
    <col min="9" max="9" width="23.5703125" style="2" customWidth="1"/>
    <col min="10" max="10" width="20.42578125" style="2" customWidth="1"/>
    <col min="11" max="11" width="26.7109375" style="2" customWidth="1"/>
    <col min="12" max="16" width="19.28515625" style="2" customWidth="1"/>
    <col min="17" max="23" width="25.85546875" style="2" customWidth="1"/>
    <col min="24" max="24" width="22.7109375" style="2" customWidth="1"/>
    <col min="25" max="25" width="22.42578125" style="2" customWidth="1"/>
    <col min="26" max="26" width="25.710937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58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37</v>
      </c>
      <c r="AN6" s="122"/>
      <c r="AO6" s="122"/>
      <c r="AP6" s="122"/>
      <c r="AQ6" s="122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64</v>
      </c>
      <c r="AP8" s="122"/>
      <c r="AQ8" s="122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45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53</v>
      </c>
      <c r="X10" s="117"/>
      <c r="Y10" s="118" t="s">
        <v>47</v>
      </c>
      <c r="Z10" s="115"/>
      <c r="AA10" s="116" t="s">
        <v>38</v>
      </c>
      <c r="AB10" s="117"/>
      <c r="AC10" s="116" t="s">
        <v>13</v>
      </c>
      <c r="AD10" s="117"/>
      <c r="AE10" s="114" t="s">
        <v>60</v>
      </c>
      <c r="AF10" s="115"/>
      <c r="AG10" s="114" t="s">
        <v>48</v>
      </c>
      <c r="AH10" s="115"/>
      <c r="AI10" s="114" t="s">
        <v>49</v>
      </c>
      <c r="AJ10" s="115"/>
      <c r="AK10" s="114" t="s">
        <v>50</v>
      </c>
      <c r="AL10" s="115"/>
      <c r="AM10" s="114" t="s">
        <v>51</v>
      </c>
      <c r="AN10" s="115"/>
      <c r="AO10" s="124" t="s">
        <v>14</v>
      </c>
      <c r="AP10" s="125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80</v>
      </c>
      <c r="D12" s="53">
        <v>0</v>
      </c>
      <c r="E12" s="53">
        <v>588</v>
      </c>
      <c r="F12" s="53">
        <v>0</v>
      </c>
      <c r="G12" s="53">
        <v>4098.5149999999994</v>
      </c>
      <c r="H12" s="53">
        <v>5379.9549999999999</v>
      </c>
      <c r="I12" s="53">
        <v>6877</v>
      </c>
      <c r="J12" s="53">
        <v>3874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355</v>
      </c>
      <c r="R12" s="53">
        <v>30</v>
      </c>
      <c r="S12" s="53">
        <v>20</v>
      </c>
      <c r="T12" s="53">
        <v>225</v>
      </c>
      <c r="U12" s="53">
        <v>520</v>
      </c>
      <c r="V12" s="53">
        <v>285</v>
      </c>
      <c r="W12" s="53">
        <v>1395</v>
      </c>
      <c r="X12" s="53">
        <v>0</v>
      </c>
      <c r="Y12" s="53">
        <v>2545.0150000000003</v>
      </c>
      <c r="Z12" s="53">
        <v>0</v>
      </c>
      <c r="AA12" s="53">
        <v>0</v>
      </c>
      <c r="AB12" s="53">
        <v>0</v>
      </c>
      <c r="AC12" s="53">
        <v>585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17063.53</v>
      </c>
      <c r="AP12" s="54">
        <f>SUMIF($C$11:$AN$11,"I.Mad",C12:AN12)</f>
        <v>9793.9549999999999</v>
      </c>
      <c r="AQ12" s="54">
        <f>SUM(AO12:AP12)</f>
        <v>26857.485000000001</v>
      </c>
      <c r="AS12" s="27"/>
      <c r="AT12" s="62"/>
    </row>
    <row r="13" spans="2:48" ht="50.25" customHeight="1" x14ac:dyDescent="0.55000000000000004">
      <c r="B13" s="83" t="s">
        <v>19</v>
      </c>
      <c r="C13" s="55">
        <v>1</v>
      </c>
      <c r="D13" s="55" t="s">
        <v>20</v>
      </c>
      <c r="E13" s="55">
        <v>4</v>
      </c>
      <c r="F13" s="55" t="s">
        <v>20</v>
      </c>
      <c r="G13" s="55">
        <v>49</v>
      </c>
      <c r="H13" s="55">
        <v>158</v>
      </c>
      <c r="I13" s="55">
        <v>80</v>
      </c>
      <c r="J13" s="55">
        <v>131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6</v>
      </c>
      <c r="R13" s="55">
        <v>1</v>
      </c>
      <c r="S13" s="55">
        <v>1</v>
      </c>
      <c r="T13" s="55">
        <v>8</v>
      </c>
      <c r="U13" s="55">
        <v>4</v>
      </c>
      <c r="V13" s="55">
        <v>9</v>
      </c>
      <c r="W13" s="55">
        <v>12</v>
      </c>
      <c r="X13" s="55" t="s">
        <v>20</v>
      </c>
      <c r="Y13" s="55">
        <v>23</v>
      </c>
      <c r="Z13" s="55" t="s">
        <v>20</v>
      </c>
      <c r="AA13" s="55" t="s">
        <v>20</v>
      </c>
      <c r="AB13" s="55" t="s">
        <v>20</v>
      </c>
      <c r="AC13" s="55">
        <v>3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183</v>
      </c>
      <c r="AP13" s="54">
        <f>SUMIF($C$11:$AN$11,"I.Mad",C13:AN13)</f>
        <v>307</v>
      </c>
      <c r="AQ13" s="54">
        <f>SUM(AO13:AP13)</f>
        <v>490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66</v>
      </c>
      <c r="D14" s="55" t="s">
        <v>20</v>
      </c>
      <c r="E14" s="55">
        <v>3</v>
      </c>
      <c r="F14" s="55" t="s">
        <v>20</v>
      </c>
      <c r="G14" s="55">
        <v>11</v>
      </c>
      <c r="H14" s="55">
        <v>8</v>
      </c>
      <c r="I14" s="55">
        <v>6</v>
      </c>
      <c r="J14" s="55">
        <v>3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3</v>
      </c>
      <c r="R14" s="55" t="s">
        <v>66</v>
      </c>
      <c r="S14" s="55" t="s">
        <v>66</v>
      </c>
      <c r="T14" s="55">
        <v>5</v>
      </c>
      <c r="U14" s="55">
        <v>3</v>
      </c>
      <c r="V14" s="55">
        <v>2</v>
      </c>
      <c r="W14" s="55">
        <v>8</v>
      </c>
      <c r="X14" s="55" t="s">
        <v>20</v>
      </c>
      <c r="Y14" s="55">
        <v>7</v>
      </c>
      <c r="Z14" s="55" t="s">
        <v>20</v>
      </c>
      <c r="AA14" s="55" t="s">
        <v>20</v>
      </c>
      <c r="AB14" s="55" t="s">
        <v>20</v>
      </c>
      <c r="AC14" s="55">
        <v>1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42</v>
      </c>
      <c r="AP14" s="54">
        <f>SUMIF($C$11:$AN$11,"I.Mad",C14:AN14)</f>
        <v>18</v>
      </c>
      <c r="AQ14" s="54">
        <f>SUM(AO14:AP14)</f>
        <v>60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>
        <v>1.9955392326320631</v>
      </c>
      <c r="F15" s="55" t="s">
        <v>20</v>
      </c>
      <c r="G15" s="55">
        <v>6.7263649612265664E-2</v>
      </c>
      <c r="H15" s="55">
        <v>1.022901436857331</v>
      </c>
      <c r="I15" s="55">
        <v>21.016455254912884</v>
      </c>
      <c r="J15" s="55">
        <v>5.3247035396524858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7.439857256651484</v>
      </c>
      <c r="R15" s="55" t="s">
        <v>20</v>
      </c>
      <c r="S15" s="55" t="s">
        <v>20</v>
      </c>
      <c r="T15" s="55">
        <v>98.192564871979442</v>
      </c>
      <c r="U15" s="55">
        <v>19.812707103112437</v>
      </c>
      <c r="V15" s="55">
        <v>56.169472544002787</v>
      </c>
      <c r="W15" s="55">
        <v>13.524662922328275</v>
      </c>
      <c r="X15" s="55" t="s">
        <v>20</v>
      </c>
      <c r="Y15" s="55">
        <v>2.174335977344688</v>
      </c>
      <c r="Z15" s="55" t="s">
        <v>20</v>
      </c>
      <c r="AA15" s="55" t="s">
        <v>20</v>
      </c>
      <c r="AB15" s="55" t="s">
        <v>20</v>
      </c>
      <c r="AC15" s="55">
        <v>0.51020408163265307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>
        <v>13.5</v>
      </c>
      <c r="F16" s="60" t="s">
        <v>20</v>
      </c>
      <c r="G16" s="60">
        <v>13.5</v>
      </c>
      <c r="H16" s="60">
        <v>13.5</v>
      </c>
      <c r="I16" s="113" t="s">
        <v>65</v>
      </c>
      <c r="J16" s="60">
        <v>14.5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>
        <v>13.5</v>
      </c>
      <c r="R16" s="60" t="s">
        <v>20</v>
      </c>
      <c r="S16" s="60" t="s">
        <v>20</v>
      </c>
      <c r="T16" s="60">
        <v>10</v>
      </c>
      <c r="U16" s="60">
        <v>12.5</v>
      </c>
      <c r="V16" s="60">
        <v>10.5</v>
      </c>
      <c r="W16" s="60">
        <v>13</v>
      </c>
      <c r="X16" s="60" t="s">
        <v>20</v>
      </c>
      <c r="Y16" s="60">
        <v>13</v>
      </c>
      <c r="Z16" s="60" t="s">
        <v>20</v>
      </c>
      <c r="AA16" s="60" t="s">
        <v>20</v>
      </c>
      <c r="AB16" s="60" t="s">
        <v>20</v>
      </c>
      <c r="AC16" s="60">
        <v>13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1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>
        <v>0.9</v>
      </c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73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0.9</v>
      </c>
      <c r="AP25" s="54">
        <f t="shared" ref="AP25:AP37" si="2">SUMIF($C$11:$AN$11,"I.Mad",C25:AN25)</f>
        <v>0</v>
      </c>
      <c r="AQ25" s="57">
        <f>SUM(AO25:AP25)</f>
        <v>0.9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3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61</v>
      </c>
      <c r="C29" s="57"/>
      <c r="D29" s="57"/>
      <c r="E29" s="57"/>
      <c r="F29" s="57"/>
      <c r="G29" s="57"/>
      <c r="H29" s="57"/>
      <c r="I29" s="73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112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73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>
        <v>5.0140000000000002</v>
      </c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5.0140000000000002</v>
      </c>
      <c r="AP31" s="54">
        <f t="shared" si="2"/>
        <v>0</v>
      </c>
      <c r="AQ31" s="57">
        <f t="shared" si="0"/>
        <v>5.0140000000000002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55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 t="shared" ref="C38:AN38" si="3">+SUM(C12,C18,C24:C37)</f>
        <v>80</v>
      </c>
      <c r="D38" s="57">
        <f t="shared" si="3"/>
        <v>0</v>
      </c>
      <c r="E38" s="57">
        <f t="shared" si="3"/>
        <v>588</v>
      </c>
      <c r="F38" s="57">
        <f t="shared" si="3"/>
        <v>0</v>
      </c>
      <c r="G38" s="57">
        <f t="shared" si="3"/>
        <v>4098.5149999999994</v>
      </c>
      <c r="H38" s="57">
        <f t="shared" si="3"/>
        <v>5379.9549999999999</v>
      </c>
      <c r="I38" s="57">
        <f t="shared" si="3"/>
        <v>6882.9139999999998</v>
      </c>
      <c r="J38" s="57">
        <f t="shared" si="3"/>
        <v>3874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355</v>
      </c>
      <c r="R38" s="57">
        <f t="shared" si="3"/>
        <v>30</v>
      </c>
      <c r="S38" s="57">
        <f t="shared" si="3"/>
        <v>20</v>
      </c>
      <c r="T38" s="57">
        <f t="shared" si="3"/>
        <v>225</v>
      </c>
      <c r="U38" s="57">
        <f t="shared" si="3"/>
        <v>520</v>
      </c>
      <c r="V38" s="57">
        <f t="shared" si="3"/>
        <v>285</v>
      </c>
      <c r="W38" s="57">
        <f t="shared" si="3"/>
        <v>1395</v>
      </c>
      <c r="X38" s="57">
        <f t="shared" si="3"/>
        <v>0</v>
      </c>
      <c r="Y38" s="57">
        <f t="shared" si="3"/>
        <v>2545.0150000000003</v>
      </c>
      <c r="Z38" s="57">
        <f t="shared" si="3"/>
        <v>0</v>
      </c>
      <c r="AA38" s="57">
        <f t="shared" si="3"/>
        <v>0</v>
      </c>
      <c r="AB38" s="57">
        <f t="shared" si="3"/>
        <v>0</v>
      </c>
      <c r="AC38" s="57">
        <f t="shared" si="3"/>
        <v>585</v>
      </c>
      <c r="AD38" s="57">
        <f t="shared" si="3"/>
        <v>0</v>
      </c>
      <c r="AE38" s="57">
        <f t="shared" si="3"/>
        <v>0</v>
      </c>
      <c r="AF38" s="57">
        <f t="shared" si="3"/>
        <v>0</v>
      </c>
      <c r="AG38" s="57">
        <f t="shared" si="3"/>
        <v>0</v>
      </c>
      <c r="AH38" s="57">
        <f t="shared" si="3"/>
        <v>0</v>
      </c>
      <c r="AI38" s="57">
        <f t="shared" si="3"/>
        <v>0</v>
      </c>
      <c r="AJ38" s="57">
        <f t="shared" si="3"/>
        <v>0</v>
      </c>
      <c r="AK38" s="57">
        <f t="shared" si="3"/>
        <v>0</v>
      </c>
      <c r="AL38" s="57">
        <f t="shared" si="3"/>
        <v>0</v>
      </c>
      <c r="AM38" s="57">
        <f t="shared" si="3"/>
        <v>0</v>
      </c>
      <c r="AN38" s="57">
        <f t="shared" si="3"/>
        <v>0</v>
      </c>
      <c r="AO38" s="57">
        <f>SUM(AO12,AO18,AO24:AO37)</f>
        <v>17069.444</v>
      </c>
      <c r="AP38" s="57">
        <f>SUM(AP12,AP18,AP24:AP37)</f>
        <v>9793.9549999999999</v>
      </c>
      <c r="AQ38" s="57">
        <f>SUM(AO38:AP38)</f>
        <v>26863.398999999998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16.2</v>
      </c>
      <c r="H39" s="59"/>
      <c r="I39" s="92"/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/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59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110"/>
      <c r="F46" s="11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5.25" x14ac:dyDescent="0.5">
      <c r="C47" s="74"/>
      <c r="E47" s="110"/>
      <c r="F47" s="110"/>
      <c r="G47" s="74"/>
      <c r="H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ht="35.25" x14ac:dyDescent="0.5">
      <c r="E48" s="110"/>
      <c r="F48" s="110"/>
      <c r="J48" s="62"/>
      <c r="K48" s="62"/>
      <c r="L48" s="62"/>
      <c r="M48" s="67"/>
      <c r="N48" s="68"/>
      <c r="O48" s="30"/>
      <c r="P48" s="36"/>
      <c r="S48" s="27"/>
      <c r="U48" s="33"/>
    </row>
    <row r="49" spans="5:30" ht="35.25" x14ac:dyDescent="0.5">
      <c r="E49" s="110"/>
      <c r="F49" s="110"/>
      <c r="M49" s="29"/>
      <c r="N49" s="32"/>
      <c r="O49" s="31"/>
      <c r="P49" s="36"/>
      <c r="S49" s="27"/>
      <c r="U49" s="33"/>
    </row>
    <row r="50" spans="5:30" ht="35.25" x14ac:dyDescent="0.5">
      <c r="E50" s="110"/>
      <c r="F50" s="110"/>
      <c r="M50" s="29"/>
      <c r="N50" s="32"/>
      <c r="O50" s="32"/>
      <c r="S50" s="27"/>
      <c r="U50" s="33"/>
    </row>
    <row r="51" spans="5:30" ht="35.25" x14ac:dyDescent="0.5">
      <c r="E51" s="110"/>
      <c r="F51" s="110"/>
      <c r="AD51" s="46"/>
    </row>
    <row r="52" spans="5:30" ht="35.25" x14ac:dyDescent="0.5">
      <c r="E52" s="110"/>
      <c r="F52" s="110"/>
      <c r="AD52" s="46"/>
    </row>
    <row r="53" spans="5:30" ht="35.25" x14ac:dyDescent="0.5">
      <c r="E53" s="110"/>
      <c r="F53" s="110"/>
      <c r="AD53" s="46"/>
    </row>
    <row r="54" spans="5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2016-11-25T17:24:06Z</cp:lastPrinted>
  <dcterms:created xsi:type="dcterms:W3CDTF">2008-10-21T17:58:04Z</dcterms:created>
  <dcterms:modified xsi:type="dcterms:W3CDTF">2016-11-28T16:50:31Z</dcterms:modified>
</cp:coreProperties>
</file>