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<sst xmlns="http://schemas.openxmlformats.org/spreadsheetml/2006/main" count="368" uniqueCount="69">
  <si>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</si>
  <si>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</si>
  <si>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</si>
  <si>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</si>
  <si>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</si>
  <si>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</si>
  <si>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</si>
  <si>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</si>
  <si>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</si>
  <si>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</si>
  <si>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</si>
  <si>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</si>
  <si>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</si>
  <si>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</si>
  <si>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</si>
  <si>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</si>
  <si>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</si>
  <si>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</si>
  <si>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</si>
  <si>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</si>
  <si>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</si>
  <si>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</si>
  <si>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</si>
  <si>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</si>
  <si>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</si>
  <si>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</si>
  <si>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</si>
  <si>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</si>
  <si>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</si>
  <si>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</si>
  <si>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</si>
  <si>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</si>
  <si>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</si>
  <si>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</si>
  <si>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</si>
  <si>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</si>
  <si>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</si>
  <si>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</si>
  <si>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</si>
  <si>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</si>
  <si>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</si>
  <si>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</si>
  <si>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</si>
  <si>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</si>
  <si>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</si>
  <si>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</si>
  <si>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</si>
  <si>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</si>
  <si>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</si>
  <si>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</si>
  <si>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</si>
  <si>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</si>
  <si>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</si>
  <si>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</si>
  <si>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</si>
  <si>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</si>
  <si>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</si>
  <si>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</si>
  <si>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</si>
  <si>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</si>
  <si>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</si>
  <si>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</si>
  <si>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</si>
  <si>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</si>
  <si>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CPT/due</t>
  </si>
  <si>
    <t>R.M.N°348-2023-PRODUCE</t>
  </si>
  <si>
    <t>SM</t>
  </si>
  <si>
    <t xml:space="preserve">        Fecha  : 27/10/2023</t>
  </si>
  <si>
    <t>Callao,28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</si>
</sst>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7" zoomScale="23" zoomScaleNormal="23" workbookViewId="0">
      <selection activeCell="AE31" sqref="AE3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3" ht="27.75" x14ac:dyDescent="0.4">
      <c r="B9" s="4" t="s">
        <v>6</v>
      </c>
      <c r="C9" s="55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245.15</v>
      </c>
      <c r="G12" s="24">
        <v>364.80500000000001</v>
      </c>
      <c r="H12" s="24">
        <v>1664.268</v>
      </c>
      <c r="I12" s="24">
        <v>203.41</v>
      </c>
      <c r="J12" s="24">
        <v>398.04500000000002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343.34500000000003</v>
      </c>
      <c r="R12" s="24">
        <v>0</v>
      </c>
      <c r="S12" s="24">
        <v>2889.1950000000002</v>
      </c>
      <c r="T12" s="24">
        <v>0</v>
      </c>
      <c r="U12" s="24">
        <v>828.3</v>
      </c>
      <c r="V12" s="24">
        <v>149.96</v>
      </c>
      <c r="W12" s="24">
        <v>4074.17</v>
      </c>
      <c r="X12" s="24">
        <v>35.585000000000001</v>
      </c>
      <c r="Y12" s="24">
        <v>6229.2550000000001</v>
      </c>
      <c r="Z12" s="24">
        <v>1190.0550000000001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14932.48</v>
      </c>
      <c r="AP12" s="24">
        <f>SUMIF($C$11:$AN$11,"I.Mad",C12:AN12)</f>
        <v>3683.0630000000001</v>
      </c>
      <c r="AQ12" s="24">
        <f>SUM(AO12:AP12)</f>
        <v>18615.542999999998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21</v>
      </c>
      <c r="G13" s="24">
        <v>7</v>
      </c>
      <c r="H13" s="24">
        <v>67</v>
      </c>
      <c r="I13" s="24">
        <v>8</v>
      </c>
      <c r="J13" s="24">
        <v>7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</v>
      </c>
      <c r="R13" s="24" t="s">
        <v>33</v>
      </c>
      <c r="S13" s="24">
        <v>15</v>
      </c>
      <c r="T13" s="24" t="s">
        <v>33</v>
      </c>
      <c r="U13" s="24">
        <v>9</v>
      </c>
      <c r="V13" s="24">
        <v>3</v>
      </c>
      <c r="W13" s="24">
        <v>40</v>
      </c>
      <c r="X13" s="24">
        <v>2</v>
      </c>
      <c r="Y13" s="24">
        <v>83</v>
      </c>
      <c r="Z13" s="24">
        <v>15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165</v>
      </c>
      <c r="AP13" s="24">
        <f>SUMIF($C$11:$AN$11,"I.Mad",C13:AN13)</f>
        <v>115</v>
      </c>
      <c r="AQ13" s="24">
        <f>SUM(AO13:AP13)</f>
        <v>280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>
        <v>5</v>
      </c>
      <c r="G14" s="24">
        <v>6</v>
      </c>
      <c r="H14" s="24">
        <v>12</v>
      </c>
      <c r="I14" s="24">
        <v>5</v>
      </c>
      <c r="J14" s="24" t="s">
        <v>66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3</v>
      </c>
      <c r="R14" s="24" t="s">
        <v>33</v>
      </c>
      <c r="S14" s="24">
        <v>6</v>
      </c>
      <c r="T14" s="24" t="s">
        <v>33</v>
      </c>
      <c r="U14" s="24">
        <v>6</v>
      </c>
      <c r="V14" s="24">
        <v>3</v>
      </c>
      <c r="W14" s="24">
        <v>9</v>
      </c>
      <c r="X14" s="24" t="s">
        <v>66</v>
      </c>
      <c r="Y14" s="24">
        <v>16</v>
      </c>
      <c r="Z14" s="24">
        <v>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51</v>
      </c>
      <c r="AP14" s="24">
        <f>SUMIF($C$11:$AN$11,"I.Mad",C14:AN14)</f>
        <v>23</v>
      </c>
      <c r="AQ14" s="24">
        <f>SUM(AO14:AP14)</f>
        <v>74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>
        <v>10.2461475839669</v>
      </c>
      <c r="G15" s="24">
        <v>79.543091580052305</v>
      </c>
      <c r="H15" s="24">
        <v>85.248438571474594</v>
      </c>
      <c r="I15" s="24">
        <v>36.471056718434198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35.355205887186699</v>
      </c>
      <c r="R15" s="24" t="s">
        <v>33</v>
      </c>
      <c r="S15" s="24">
        <v>9.1261375349857694</v>
      </c>
      <c r="T15" s="24" t="s">
        <v>33</v>
      </c>
      <c r="U15" s="24">
        <v>6.2210764406383898</v>
      </c>
      <c r="V15" s="24">
        <v>42.235022231314296</v>
      </c>
      <c r="W15" s="24">
        <v>8.9078229063516901</v>
      </c>
      <c r="X15" s="24" t="s">
        <v>33</v>
      </c>
      <c r="Y15" s="24">
        <v>16.843931857453601</v>
      </c>
      <c r="Z15" s="24">
        <v>67.390217822497405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>
        <v>12.5</v>
      </c>
      <c r="G16" s="24">
        <v>11</v>
      </c>
      <c r="H16" s="24">
        <v>11</v>
      </c>
      <c r="I16" s="27">
        <v>12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13</v>
      </c>
      <c r="T16" s="24" t="s">
        <v>33</v>
      </c>
      <c r="U16" s="27">
        <v>13</v>
      </c>
      <c r="V16" s="27">
        <v>11.5</v>
      </c>
      <c r="W16" s="27">
        <v>13</v>
      </c>
      <c r="X16" s="24" t="s">
        <v>33</v>
      </c>
      <c r="Y16" s="27">
        <v>12</v>
      </c>
      <c r="Z16" s="24">
        <v>11.5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>
        <v>2.3731499999999999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2.3731499999999999</v>
      </c>
      <c r="AQ30" s="33">
        <f t="shared" si="2"/>
        <v>2.3731499999999999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 t="e">
        <f>+SUM(C24:C40,C18,#REF!)</f>
        <v>#REF!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245.15</v>
      </c>
      <c r="G41" s="33">
        <f t="shared" si="3"/>
        <v>364.80500000000001</v>
      </c>
      <c r="H41" s="33">
        <f t="shared" si="3"/>
        <v>1664.268</v>
      </c>
      <c r="I41" s="33">
        <f t="shared" si="3"/>
        <v>203.41</v>
      </c>
      <c r="J41" s="33">
        <f t="shared" si="3"/>
        <v>400.41815000000003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343.34500000000003</v>
      </c>
      <c r="R41" s="33">
        <f t="shared" si="3"/>
        <v>0</v>
      </c>
      <c r="S41" s="33">
        <f t="shared" si="3"/>
        <v>2889.1950000000002</v>
      </c>
      <c r="T41" s="33">
        <f t="shared" si="3"/>
        <v>0</v>
      </c>
      <c r="U41" s="33">
        <f t="shared" si="3"/>
        <v>828.3</v>
      </c>
      <c r="V41" s="33">
        <f t="shared" si="3"/>
        <v>149.96</v>
      </c>
      <c r="W41" s="33">
        <f t="shared" si="3"/>
        <v>4074.17</v>
      </c>
      <c r="X41" s="33">
        <f t="shared" si="3"/>
        <v>35.585000000000001</v>
      </c>
      <c r="Y41" s="33">
        <f t="shared" si="3"/>
        <v>6229.2550000000001</v>
      </c>
      <c r="Z41" s="33">
        <f t="shared" si="3"/>
        <v>1190.0550000000001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14932.48</v>
      </c>
      <c r="AP41" s="33">
        <f>SUM(AP12,AP18,AP24:AP37)</f>
        <v>3685.43615</v>
      </c>
      <c r="AQ41" s="33">
        <f t="shared" si="2"/>
        <v>18617.916150000001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17.399999999999999</v>
      </c>
      <c r="H42" s="27"/>
      <c r="I42" s="27">
        <v>20.7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2023-11-02T02:30:29Z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