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5200" windowHeight="1198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26" i="1" l="1"/>
  <c r="AQ25" i="1"/>
  <c r="AQ14" i="1"/>
  <c r="AQ13" i="1"/>
  <c r="AP41" i="1"/>
  <c r="AQ12" i="1"/>
  <c r="AO41" i="1"/>
  <c r="AQ41" i="1" l="1"/>
</calcChain>
</file>

<file path=xl/sharedStrings.xml><?xml version="1.0" encoding="utf-8"?>
<sst xmlns="http://schemas.openxmlformats.org/spreadsheetml/2006/main" count="355" uniqueCount="69">
  <si>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</si>
  <si>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</si>
  <si>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</si>
  <si>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</si>
  <si>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</si>
  <si>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</si>
  <si>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</si>
  <si>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</si>
  <si>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</si>
  <si>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</si>
  <si>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</si>
  <si>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</si>
  <si>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</si>
  <si>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</si>
  <si>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</si>
  <si>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</si>
  <si>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</si>
  <si>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</si>
  <si>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</si>
  <si>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</si>
  <si>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</si>
  <si>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</si>
  <si>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</si>
  <si>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</si>
  <si>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</si>
  <si>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</si>
  <si>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</si>
  <si>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</si>
  <si>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</si>
  <si>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</si>
  <si>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</si>
  <si>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</si>
  <si>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</si>
  <si>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</si>
  <si>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</si>
  <si>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</si>
  <si>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</si>
  <si>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</si>
  <si>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</si>
  <si>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</si>
  <si>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</si>
  <si>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</si>
  <si>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</si>
  <si>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</si>
  <si>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</si>
  <si>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</si>
  <si>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</si>
  <si>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</si>
  <si>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</si>
  <si>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</si>
  <si>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</si>
  <si>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</si>
  <si>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</si>
  <si>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</si>
  <si>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</si>
  <si>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</si>
  <si>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</si>
  <si>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</si>
  <si>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</si>
  <si>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</si>
  <si>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</si>
  <si>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</si>
  <si>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</si>
  <si>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</si>
  <si>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</si>
  <si>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</si>
  <si>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 xml:space="preserve">           Atención: José Luis Chicoma Lúcar</t>
  </si>
  <si>
    <t xml:space="preserve">        Fecha  : 27/04/2021</t>
  </si>
  <si>
    <t>Callao, 28 de abril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</si>
</sst>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DEEBF7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3" borderId="4" xfId="0" applyNumberFormat="1" applyFont="1" applyFill="1" applyBorder="1" applyAlignment="1">
      <alignment horizontal="center" wrapText="1"/>
    </xf>
    <xf numFmtId="168" fontId="19" fillId="3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CC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7F7F7F"/>
      <rgbColor rgb="FFDAE3F3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EDEDED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FE699"/>
      <rgbColor rgb="FFB4C7E7"/>
      <rgbColor rgb="FFFBE5D6"/>
      <rgbColor rgb="FFDBDBDB"/>
      <rgbColor rgb="FFF8CBAD"/>
      <rgbColor rgb="FF3366FF"/>
      <rgbColor rgb="FF33CCCC"/>
      <rgbColor rgb="FF99CC00"/>
      <rgbColor rgb="FFFFCC00"/>
      <rgbColor rgb="FFFF9900"/>
      <rgbColor rgb="FFFF6600"/>
      <rgbColor rgb="FF44546A"/>
      <rgbColor rgb="FFC5E0B4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55"/>
  <sheetViews>
    <sheetView tabSelected="1" topLeftCell="AM1" zoomScale="23" zoomScaleNormal="23" workbookViewId="0">
      <selection activeCell="B5" sqref="B5:AQ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39.28515625" style="1" bestFit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66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4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67</v>
      </c>
      <c r="AP8" s="75"/>
      <c r="AQ8" s="75"/>
    </row>
    <row r="9" spans="2:48" ht="27.75" x14ac:dyDescent="0.4">
      <c r="B9" s="4" t="s">
        <v>6</v>
      </c>
      <c r="C9" s="17" t="s">
        <v>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7" t="s">
        <v>9</v>
      </c>
      <c r="D10" s="77"/>
      <c r="E10" s="77" t="s">
        <v>10</v>
      </c>
      <c r="F10" s="77"/>
      <c r="G10" s="77" t="s">
        <v>11</v>
      </c>
      <c r="H10" s="77"/>
      <c r="I10" s="77" t="s">
        <v>12</v>
      </c>
      <c r="J10" s="77"/>
      <c r="K10" s="77" t="s">
        <v>13</v>
      </c>
      <c r="L10" s="77"/>
      <c r="M10" s="77" t="s">
        <v>14</v>
      </c>
      <c r="N10" s="77"/>
      <c r="O10" s="77" t="s">
        <v>15</v>
      </c>
      <c r="P10" s="77"/>
      <c r="Q10" s="77" t="s">
        <v>16</v>
      </c>
      <c r="R10" s="77"/>
      <c r="S10" s="77" t="s">
        <v>17</v>
      </c>
      <c r="T10" s="77"/>
      <c r="U10" s="77" t="s">
        <v>18</v>
      </c>
      <c r="V10" s="77"/>
      <c r="W10" s="77" t="s">
        <v>19</v>
      </c>
      <c r="X10" s="77"/>
      <c r="Y10" s="77" t="s">
        <v>20</v>
      </c>
      <c r="Z10" s="77"/>
      <c r="AA10" s="77" t="s">
        <v>21</v>
      </c>
      <c r="AB10" s="77"/>
      <c r="AC10" s="77" t="s">
        <v>22</v>
      </c>
      <c r="AD10" s="77"/>
      <c r="AE10" s="77" t="s">
        <v>23</v>
      </c>
      <c r="AF10" s="77"/>
      <c r="AG10" s="77" t="s">
        <v>24</v>
      </c>
      <c r="AH10" s="77"/>
      <c r="AI10" s="77" t="s">
        <v>25</v>
      </c>
      <c r="AJ10" s="77"/>
      <c r="AK10" s="77" t="s">
        <v>26</v>
      </c>
      <c r="AL10" s="77"/>
      <c r="AM10" s="77" t="s">
        <v>27</v>
      </c>
      <c r="AN10" s="77"/>
      <c r="AO10" s="78" t="s">
        <v>28</v>
      </c>
      <c r="AP10" s="7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30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1488</v>
      </c>
      <c r="G12" s="34">
        <v>7265.4049999999997</v>
      </c>
      <c r="H12" s="34">
        <v>2365.42</v>
      </c>
      <c r="I12" s="34">
        <v>14199.57</v>
      </c>
      <c r="J12" s="34">
        <v>5684.48</v>
      </c>
      <c r="K12" s="34">
        <v>605.29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700</v>
      </c>
      <c r="R12" s="34">
        <v>0</v>
      </c>
      <c r="S12" s="34">
        <v>400</v>
      </c>
      <c r="T12" s="34">
        <v>0</v>
      </c>
      <c r="U12" s="34">
        <v>0</v>
      </c>
      <c r="V12" s="34">
        <v>130</v>
      </c>
      <c r="W12" s="34">
        <v>350</v>
      </c>
      <c r="X12" s="34">
        <v>0</v>
      </c>
      <c r="Y12" s="72">
        <v>5537.4650000000001</v>
      </c>
      <c r="Z12" s="72">
        <v>337.33</v>
      </c>
      <c r="AA12" s="34">
        <v>1810.3881884413183</v>
      </c>
      <c r="AB12" s="34">
        <v>0</v>
      </c>
      <c r="AC12" s="34">
        <v>5229.0349999999999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190.095</v>
      </c>
      <c r="AL12" s="34">
        <v>0</v>
      </c>
      <c r="AM12" s="34">
        <v>849.71500000000003</v>
      </c>
      <c r="AN12" s="34">
        <v>155.80000000000001</v>
      </c>
      <c r="AO12" s="34">
        <f>SUMIF($C$11:$AN$11,"Ind",C12:AN12)</f>
        <v>37136.96318844131</v>
      </c>
      <c r="AP12" s="34">
        <f>SUMIF($C$11:$AN$11,"I.Mad",C12:AN12)</f>
        <v>10161.029999999999</v>
      </c>
      <c r="AQ12" s="34">
        <f>SUM(AO12:AP12)</f>
        <v>47297.993188441309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>
        <v>22</v>
      </c>
      <c r="G13" s="34">
        <v>31</v>
      </c>
      <c r="H13" s="34">
        <v>33</v>
      </c>
      <c r="I13" s="34">
        <v>52</v>
      </c>
      <c r="J13" s="34">
        <v>84</v>
      </c>
      <c r="K13" s="34">
        <v>2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>
        <v>2</v>
      </c>
      <c r="R13" s="34" t="s">
        <v>34</v>
      </c>
      <c r="S13" s="34">
        <v>1</v>
      </c>
      <c r="T13" s="34" t="s">
        <v>34</v>
      </c>
      <c r="U13" s="34" t="s">
        <v>34</v>
      </c>
      <c r="V13" s="34">
        <v>2</v>
      </c>
      <c r="W13" s="34">
        <v>1</v>
      </c>
      <c r="X13" s="34" t="s">
        <v>34</v>
      </c>
      <c r="Y13" s="72">
        <v>36</v>
      </c>
      <c r="Z13" s="72">
        <v>4</v>
      </c>
      <c r="AA13" s="34">
        <v>7</v>
      </c>
      <c r="AB13" s="34" t="s">
        <v>34</v>
      </c>
      <c r="AC13" s="34">
        <v>16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>
        <v>1</v>
      </c>
      <c r="AL13" s="34" t="s">
        <v>34</v>
      </c>
      <c r="AM13" s="34">
        <v>7</v>
      </c>
      <c r="AN13" s="34">
        <v>2</v>
      </c>
      <c r="AO13" s="34">
        <f>SUMIF($C$11:$AN$11,"Ind*",C13:AN13)</f>
        <v>156</v>
      </c>
      <c r="AP13" s="34">
        <f>SUMIF($C$11:$AN$11,"I.Mad",C13:AN13)</f>
        <v>147</v>
      </c>
      <c r="AQ13" s="34">
        <f>SUM(AO13:AP13)</f>
        <v>303</v>
      </c>
      <c r="AS13" s="35"/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>
        <v>8</v>
      </c>
      <c r="G14" s="34">
        <v>3</v>
      </c>
      <c r="H14" s="34">
        <v>7</v>
      </c>
      <c r="I14" s="34">
        <v>4</v>
      </c>
      <c r="J14" s="34">
        <v>29</v>
      </c>
      <c r="K14" s="34" t="s">
        <v>65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>
        <v>2</v>
      </c>
      <c r="R14" s="34" t="s">
        <v>34</v>
      </c>
      <c r="S14" s="34">
        <v>1</v>
      </c>
      <c r="T14" s="34" t="s">
        <v>34</v>
      </c>
      <c r="U14" s="34" t="s">
        <v>34</v>
      </c>
      <c r="V14" s="34">
        <v>2</v>
      </c>
      <c r="W14" s="34">
        <v>1</v>
      </c>
      <c r="X14" s="34" t="s">
        <v>34</v>
      </c>
      <c r="Y14" s="72">
        <v>2</v>
      </c>
      <c r="Z14" s="72">
        <v>2</v>
      </c>
      <c r="AA14" s="34">
        <v>4</v>
      </c>
      <c r="AB14" s="34" t="s">
        <v>34</v>
      </c>
      <c r="AC14" s="34">
        <v>10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>
        <v>1</v>
      </c>
      <c r="AL14" s="34" t="s">
        <v>34</v>
      </c>
      <c r="AM14" s="34">
        <v>3</v>
      </c>
      <c r="AN14" s="34" t="s">
        <v>65</v>
      </c>
      <c r="AO14" s="34">
        <f>SUMIF($C$11:$AN$11,"Ind*",C14:AN14)</f>
        <v>31</v>
      </c>
      <c r="AP14" s="34">
        <f>SUMIF($C$11:$AN$11,"I.Mad",C14:AN14)</f>
        <v>48</v>
      </c>
      <c r="AQ14" s="34">
        <f>SUM(AO14:AP14)</f>
        <v>79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>
        <v>8.7436285806157976E-2</v>
      </c>
      <c r="G15" s="34">
        <v>8.9551751827703541</v>
      </c>
      <c r="H15" s="34">
        <v>9.9581306468264348</v>
      </c>
      <c r="I15" s="34">
        <v>5.1635856304300782</v>
      </c>
      <c r="J15" s="34">
        <v>20.202614795065067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>
        <v>23.355541069401426</v>
      </c>
      <c r="R15" s="34" t="s">
        <v>34</v>
      </c>
      <c r="S15" s="34">
        <v>6.6298342541436446</v>
      </c>
      <c r="T15" s="34" t="s">
        <v>34</v>
      </c>
      <c r="U15" s="34" t="s">
        <v>34</v>
      </c>
      <c r="V15" s="34">
        <v>75.278019621193835</v>
      </c>
      <c r="W15" s="34">
        <v>8.0402010050251285</v>
      </c>
      <c r="X15" s="34" t="s">
        <v>34</v>
      </c>
      <c r="Y15" s="34">
        <v>78.711776894950049</v>
      </c>
      <c r="Z15" s="34">
        <v>76.83177181315385</v>
      </c>
      <c r="AA15" s="34">
        <v>10.60001748526193</v>
      </c>
      <c r="AB15" s="34" t="s">
        <v>34</v>
      </c>
      <c r="AC15" s="34">
        <v>44.807832732272125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>
        <v>20.441988950276244</v>
      </c>
      <c r="AL15" s="34" t="s">
        <v>34</v>
      </c>
      <c r="AM15" s="34">
        <v>30.788563325305532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>
        <v>15.5</v>
      </c>
      <c r="G16" s="40">
        <v>12.5</v>
      </c>
      <c r="H16" s="40">
        <v>12.5</v>
      </c>
      <c r="I16" s="40">
        <v>12.5</v>
      </c>
      <c r="J16" s="40">
        <v>12.5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>
        <v>12</v>
      </c>
      <c r="R16" s="40" t="s">
        <v>34</v>
      </c>
      <c r="S16" s="40">
        <v>12.5</v>
      </c>
      <c r="T16" s="40" t="s">
        <v>34</v>
      </c>
      <c r="U16" s="40" t="s">
        <v>34</v>
      </c>
      <c r="V16" s="40">
        <v>11</v>
      </c>
      <c r="W16" s="40">
        <v>13</v>
      </c>
      <c r="X16" s="40" t="s">
        <v>34</v>
      </c>
      <c r="Y16" s="40">
        <v>11.5</v>
      </c>
      <c r="Z16" s="40">
        <v>11.5</v>
      </c>
      <c r="AA16" s="40">
        <v>12.5</v>
      </c>
      <c r="AB16" s="40" t="s">
        <v>34</v>
      </c>
      <c r="AC16" s="40">
        <v>12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>
        <v>12.5</v>
      </c>
      <c r="AL16" s="40" t="s">
        <v>34</v>
      </c>
      <c r="AM16" s="40">
        <v>12.5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55000000000000004">
      <c r="B17" s="41" t="s">
        <v>38</v>
      </c>
      <c r="C17" s="42"/>
      <c r="D17" s="42"/>
      <c r="E17" s="42"/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4"/>
      <c r="V17" s="44"/>
      <c r="W17" s="43"/>
      <c r="X17" s="43"/>
      <c r="Y17" s="43"/>
      <c r="Z17" s="43"/>
      <c r="AA17" s="43"/>
      <c r="AB17" s="43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 t="s">
        <v>34</v>
      </c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9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34"/>
      <c r="K24" s="40"/>
      <c r="L24" s="34"/>
      <c r="M24" s="34"/>
      <c r="N24" s="34"/>
      <c r="O24" s="34"/>
      <c r="P24" s="34"/>
      <c r="Q24" s="34"/>
      <c r="R24" s="40"/>
      <c r="S24" s="40"/>
      <c r="T24" s="40"/>
      <c r="U24" s="40"/>
      <c r="V24" s="40"/>
      <c r="W24" s="40"/>
      <c r="X24" s="40"/>
      <c r="Y24" s="34"/>
      <c r="Z24" s="34"/>
      <c r="AA24" s="40"/>
      <c r="AB24" s="34"/>
      <c r="AC24" s="34"/>
      <c r="AD24" s="34"/>
      <c r="AE24" s="34"/>
      <c r="AF24" s="40"/>
      <c r="AG24" s="34"/>
      <c r="AH24" s="34"/>
      <c r="AI24" s="40"/>
      <c r="AJ24" s="34"/>
      <c r="AK24" s="34"/>
      <c r="AL24" s="34"/>
      <c r="AM24" s="34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0" t="s">
        <v>43</v>
      </c>
      <c r="C25" s="47"/>
      <c r="D25" s="51"/>
      <c r="E25" s="47"/>
      <c r="F25" s="52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0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0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0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0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51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2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0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1488</v>
      </c>
      <c r="G41" s="47">
        <f t="shared" si="3"/>
        <v>7265.4049999999997</v>
      </c>
      <c r="H41" s="47">
        <f t="shared" si="3"/>
        <v>2365.42</v>
      </c>
      <c r="I41" s="47">
        <f t="shared" si="3"/>
        <v>14199.57</v>
      </c>
      <c r="J41" s="47">
        <f t="shared" si="3"/>
        <v>5684.48</v>
      </c>
      <c r="K41" s="47">
        <f t="shared" si="3"/>
        <v>605.29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700</v>
      </c>
      <c r="R41" s="47">
        <f t="shared" si="3"/>
        <v>0</v>
      </c>
      <c r="S41" s="47">
        <f t="shared" si="3"/>
        <v>400</v>
      </c>
      <c r="T41" s="47">
        <f t="shared" si="3"/>
        <v>0</v>
      </c>
      <c r="U41" s="47">
        <f t="shared" si="3"/>
        <v>0</v>
      </c>
      <c r="V41" s="47">
        <f t="shared" si="3"/>
        <v>130</v>
      </c>
      <c r="W41" s="47">
        <f t="shared" si="3"/>
        <v>350</v>
      </c>
      <c r="X41" s="47">
        <f t="shared" si="3"/>
        <v>0</v>
      </c>
      <c r="Y41" s="47">
        <f t="shared" si="3"/>
        <v>5537.4650000000001</v>
      </c>
      <c r="Z41" s="47">
        <f t="shared" si="3"/>
        <v>337.33</v>
      </c>
      <c r="AA41" s="47">
        <f t="shared" si="3"/>
        <v>1810.3881884413183</v>
      </c>
      <c r="AB41" s="47">
        <f t="shared" si="3"/>
        <v>0</v>
      </c>
      <c r="AC41" s="47">
        <f t="shared" si="3"/>
        <v>5229.0349999999999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190.095</v>
      </c>
      <c r="AL41" s="47">
        <f t="shared" si="3"/>
        <v>0</v>
      </c>
      <c r="AM41" s="47">
        <f t="shared" si="3"/>
        <v>849.71500000000003</v>
      </c>
      <c r="AN41" s="47">
        <f t="shared" si="3"/>
        <v>155.80000000000001</v>
      </c>
      <c r="AO41" s="47">
        <f>SUM(AO12,AO18,AO24:AO37)</f>
        <v>37136.96318844131</v>
      </c>
      <c r="AP41" s="47">
        <f>SUM(AP12,AP18,AP24:AP37)</f>
        <v>10161.029999999999</v>
      </c>
      <c r="AQ41" s="47">
        <f t="shared" si="2"/>
        <v>47297.993188441309</v>
      </c>
    </row>
    <row r="42" spans="2:43" ht="50.25" customHeight="1" x14ac:dyDescent="0.55000000000000004">
      <c r="B42" s="33" t="s">
        <v>59</v>
      </c>
      <c r="C42" s="53"/>
      <c r="D42" s="53"/>
      <c r="E42" s="53"/>
      <c r="F42" s="40"/>
      <c r="G42" s="40">
        <v>16.5</v>
      </c>
      <c r="H42" s="40"/>
      <c r="I42" s="40"/>
      <c r="J42" s="54"/>
      <c r="K42" s="54"/>
      <c r="L42" s="54"/>
      <c r="M42" s="54"/>
      <c r="N42" s="54"/>
      <c r="O42" s="54"/>
      <c r="P42" s="55"/>
      <c r="Q42" s="54"/>
      <c r="R42" s="54"/>
      <c r="S42" s="54"/>
      <c r="T42" s="54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16.2</v>
      </c>
      <c r="AN42" s="56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9"/>
      <c r="G44" s="19"/>
      <c r="H44" s="19"/>
      <c r="I44" s="19"/>
      <c r="J44" s="60"/>
      <c r="K44" s="19"/>
      <c r="L44" s="19"/>
      <c r="M44" s="61"/>
      <c r="N44" s="62"/>
      <c r="O44" s="62"/>
      <c r="P44" s="19"/>
      <c r="R44" s="19"/>
      <c r="S44" s="63"/>
      <c r="T44" s="19"/>
      <c r="U44" s="63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4"/>
      <c r="G45" s="4"/>
      <c r="H45" s="19"/>
      <c r="I45" s="62"/>
      <c r="J45" s="62"/>
      <c r="K45" s="62"/>
      <c r="L45" s="62"/>
      <c r="M45" s="65"/>
      <c r="N45" s="65"/>
      <c r="O45" s="62"/>
      <c r="P45" s="19"/>
      <c r="R45" s="19"/>
      <c r="S45" s="63"/>
      <c r="T45" s="19"/>
      <c r="U45" s="63"/>
      <c r="V45" s="19"/>
      <c r="W45" s="19"/>
      <c r="X45" s="19"/>
      <c r="Y45" s="66"/>
      <c r="Z45" s="66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7" t="s">
        <v>64</v>
      </c>
      <c r="C46" s="3"/>
      <c r="I46" s="62"/>
      <c r="J46" s="62"/>
      <c r="K46" s="62"/>
      <c r="L46" s="62"/>
      <c r="M46" s="68"/>
      <c r="N46" s="69"/>
      <c r="T46" s="16"/>
      <c r="U46" s="16"/>
      <c r="V46" s="16"/>
      <c r="W46" s="16"/>
      <c r="X46" s="16"/>
      <c r="Y46" s="66"/>
      <c r="Z46" s="66"/>
      <c r="AA46" s="16"/>
      <c r="AB46" s="16"/>
      <c r="AC46" s="16"/>
      <c r="AD46" s="16"/>
      <c r="AE46" s="16"/>
      <c r="AF46" s="16"/>
      <c r="AG46" s="70"/>
      <c r="AH46" s="16"/>
      <c r="AI46" s="16"/>
      <c r="AJ46" s="16"/>
      <c r="AK46" s="16"/>
      <c r="AL46" s="16"/>
      <c r="AM46" s="71" t="s">
        <v>68</v>
      </c>
      <c r="AN46" s="19"/>
    </row>
    <row r="50" spans="23:25" x14ac:dyDescent="0.35">
      <c r="W50" s="36"/>
      <c r="X50" s="36"/>
      <c r="Y50" s="36"/>
    </row>
    <row r="51" spans="23:25" x14ac:dyDescent="0.35">
      <c r="W51" s="36"/>
      <c r="X51" s="36"/>
      <c r="Y51" s="36"/>
    </row>
    <row r="52" spans="23:25" ht="44.25" x14ac:dyDescent="0.55000000000000004">
      <c r="W52" s="36"/>
      <c r="X52" s="79"/>
      <c r="Y52" s="36"/>
    </row>
    <row r="53" spans="23:25" ht="44.25" x14ac:dyDescent="0.55000000000000004">
      <c r="W53" s="36"/>
      <c r="X53" s="79"/>
      <c r="Y53" s="36"/>
    </row>
    <row r="54" spans="23:25" x14ac:dyDescent="0.35">
      <c r="W54" s="36"/>
      <c r="X54" s="36"/>
      <c r="Y54" s="36"/>
    </row>
    <row r="55" spans="23:25" x14ac:dyDescent="0.35">
      <c r="W55" s="36"/>
      <c r="X55" s="36"/>
      <c r="Y55" s="36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298</cp:revision>
  <cp:lastPrinted>2018-11-19T17:24:41Z</cp:lastPrinted>
  <dcterms:created xsi:type="dcterms:W3CDTF">2008-10-21T17:58:04Z</dcterms:created>
  <dcterms:modified xsi:type="dcterms:W3CDTF">2021-04-28T19:30:29Z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