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<sst xmlns="http://schemas.openxmlformats.org/spreadsheetml/2006/main" count="338" uniqueCount="66">
  <si>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</si>
  <si>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</si>
  <si>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</si>
  <si>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</si>
  <si>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</si>
  <si>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</si>
  <si>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</si>
  <si>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</si>
  <si>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</si>
  <si>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</si>
  <si>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</si>
  <si>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</si>
  <si>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</si>
  <si>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</si>
  <si>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</si>
  <si>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</si>
  <si>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</si>
  <si>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</si>
  <si>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</si>
  <si>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</si>
  <si>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</si>
  <si>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</si>
  <si>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</si>
  <si>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</si>
  <si>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</si>
  <si>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</si>
  <si>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</si>
  <si>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</si>
  <si>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</si>
  <si>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</si>
  <si>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</si>
  <si>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</si>
  <si>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</si>
  <si>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</si>
  <si>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</si>
  <si>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</si>
  <si>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</si>
  <si>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</si>
  <si>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</si>
  <si>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</si>
  <si>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</si>
  <si>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</si>
  <si>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</si>
  <si>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</si>
  <si>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</si>
  <si>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</si>
  <si>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</si>
  <si>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</si>
  <si>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</si>
  <si>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</si>
  <si>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</si>
  <si>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</si>
  <si>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</si>
  <si>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</si>
  <si>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</si>
  <si>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</si>
  <si>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</si>
  <si>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</si>
  <si>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</si>
  <si>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GCQ/jsr/due</t>
  </si>
  <si>
    <t>R.M.N°010-2017-PRODUCE, R.M.N°099-2017-PRODUCE,  R.M.N°173-2017-PRODUCE</t>
  </si>
  <si>
    <t>PAMPANITO</t>
  </si>
  <si>
    <t>PEZ AGUJA</t>
  </si>
  <si>
    <t xml:space="preserve">        Fecha  : 27/04/2017</t>
  </si>
  <si>
    <t>Callao, 28 de abril del 2017</t>
  </si>
  <si>
    <t>13.0 y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</si>
</sst>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X30" sqref="X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34.85546875" style="2" bestFit="1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34.5703125" style="2" customWidth="1"/>
    <col min="28" max="28" width="22.28515625" style="2" customWidth="1"/>
    <col min="29" max="29" width="34.85546875" style="2" bestFit="1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63</v>
      </c>
      <c r="AP8" s="119"/>
      <c r="AQ8" s="119"/>
    </row>
    <row r="9" spans="2:48" ht="21.75" customHeight="1" x14ac:dyDescent="0.4">
      <c r="B9" s="14" t="s">
        <v>2</v>
      </c>
      <c r="C9" s="11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57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696.2526121553858</v>
      </c>
      <c r="G12" s="51">
        <v>3453.4749999999995</v>
      </c>
      <c r="H12" s="51">
        <v>3628.66</v>
      </c>
      <c r="I12" s="51">
        <v>4430.3</v>
      </c>
      <c r="J12" s="51">
        <v>2632.21</v>
      </c>
      <c r="K12" s="51">
        <v>1246.8499999999999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3830</v>
      </c>
      <c r="R12" s="51">
        <v>0</v>
      </c>
      <c r="S12" s="51">
        <v>3100</v>
      </c>
      <c r="T12" s="51">
        <v>180</v>
      </c>
      <c r="U12" s="51">
        <v>360</v>
      </c>
      <c r="V12" s="51">
        <v>295</v>
      </c>
      <c r="W12" s="51">
        <v>5070</v>
      </c>
      <c r="X12" s="51">
        <v>0</v>
      </c>
      <c r="Y12" s="51">
        <v>2222.9966220251604</v>
      </c>
      <c r="Z12" s="51">
        <v>896.43500000000006</v>
      </c>
      <c r="AA12" s="51">
        <v>1314.1079999999999</v>
      </c>
      <c r="AB12" s="51">
        <v>0</v>
      </c>
      <c r="AC12" s="51">
        <v>7510.1670000000004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294.64999999999998</v>
      </c>
      <c r="AN12" s="51">
        <v>156.95500000000001</v>
      </c>
      <c r="AO12" s="52">
        <f>SUMIF($C$11:$AN$11,"Ind*",C12:AN12)</f>
        <v>32832.546622025162</v>
      </c>
      <c r="AP12" s="52">
        <f>SUMIF($C$11:$AN$11,"I.Mad",C12:AN12)</f>
        <v>8485.5126121553858</v>
      </c>
      <c r="AQ12" s="52">
        <f>SUM(AO12:AP12)</f>
        <v>41318.059234180546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20</v>
      </c>
      <c r="G13" s="53">
        <v>20</v>
      </c>
      <c r="H13" s="53">
        <v>49</v>
      </c>
      <c r="I13" s="53">
        <v>23</v>
      </c>
      <c r="J13" s="53">
        <v>86</v>
      </c>
      <c r="K13" s="53">
        <v>4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32</v>
      </c>
      <c r="R13" s="53" t="s">
        <v>20</v>
      </c>
      <c r="S13" s="53">
        <v>17</v>
      </c>
      <c r="T13" s="53">
        <v>2</v>
      </c>
      <c r="U13" s="53">
        <v>4</v>
      </c>
      <c r="V13" s="53">
        <v>4</v>
      </c>
      <c r="W13" s="53">
        <v>27</v>
      </c>
      <c r="X13" s="53" t="s">
        <v>20</v>
      </c>
      <c r="Y13" s="53">
        <v>23</v>
      </c>
      <c r="Z13" s="53">
        <v>12</v>
      </c>
      <c r="AA13" s="53">
        <v>5</v>
      </c>
      <c r="AB13" s="53" t="s">
        <v>20</v>
      </c>
      <c r="AC13" s="53">
        <v>27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3</v>
      </c>
      <c r="AN13" s="53">
        <v>4</v>
      </c>
      <c r="AO13" s="52">
        <f>SUMIF($C$11:$AN$11,"Ind*",C13:AN13)</f>
        <v>185</v>
      </c>
      <c r="AP13" s="52">
        <f>SUMIF($C$11:$AN$11,"I.Mad",C13:AN13)</f>
        <v>177</v>
      </c>
      <c r="AQ13" s="52">
        <f>SUM(AO13:AP13)</f>
        <v>362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>
        <v>4</v>
      </c>
      <c r="G14" s="53">
        <v>10</v>
      </c>
      <c r="H14" s="53">
        <v>13</v>
      </c>
      <c r="I14" s="53">
        <v>4</v>
      </c>
      <c r="J14" s="53">
        <v>23</v>
      </c>
      <c r="K14" s="53">
        <v>4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10</v>
      </c>
      <c r="R14" s="53" t="s">
        <v>20</v>
      </c>
      <c r="S14" s="53">
        <v>6</v>
      </c>
      <c r="T14" s="53">
        <v>1</v>
      </c>
      <c r="U14" s="53">
        <v>2</v>
      </c>
      <c r="V14" s="53">
        <v>1</v>
      </c>
      <c r="W14" s="53">
        <v>8</v>
      </c>
      <c r="X14" s="53" t="s">
        <v>20</v>
      </c>
      <c r="Y14" s="53">
        <v>7</v>
      </c>
      <c r="Z14" s="53">
        <v>3</v>
      </c>
      <c r="AA14" s="53">
        <v>2</v>
      </c>
      <c r="AB14" s="53" t="s">
        <v>20</v>
      </c>
      <c r="AC14" s="53">
        <v>9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2</v>
      </c>
      <c r="AN14" s="53">
        <v>3</v>
      </c>
      <c r="AO14" s="52">
        <f>SUMIF($C$11:$AN$11,"Ind*",C14:AN14)</f>
        <v>64</v>
      </c>
      <c r="AP14" s="52">
        <f>SUMIF($C$11:$AN$11,"I.Mad",C14:AN14)</f>
        <v>48</v>
      </c>
      <c r="AQ14" s="52">
        <f>SUM(AO14:AP14)</f>
        <v>112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2.920014109571627</v>
      </c>
      <c r="G15" s="53">
        <v>0.25727021379273729</v>
      </c>
      <c r="H15" s="53">
        <v>4.4416950001890852E-2</v>
      </c>
      <c r="I15" s="53">
        <v>16.630780590858411</v>
      </c>
      <c r="J15" s="53">
        <v>68.752304009972576</v>
      </c>
      <c r="K15" s="53">
        <v>20.651449852360376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19.019728394833294</v>
      </c>
      <c r="R15" s="53" t="s">
        <v>20</v>
      </c>
      <c r="S15" s="53">
        <v>22.854682973834148</v>
      </c>
      <c r="T15" s="53">
        <v>30.456852791878173</v>
      </c>
      <c r="U15" s="53">
        <v>73.170262909311688</v>
      </c>
      <c r="V15" s="53">
        <v>56.746031746031747</v>
      </c>
      <c r="W15" s="53">
        <v>51.939137293031536</v>
      </c>
      <c r="X15" s="53" t="s">
        <v>20</v>
      </c>
      <c r="Y15" s="53">
        <v>49.985874801741723</v>
      </c>
      <c r="Z15" s="53">
        <v>17.380002743898839</v>
      </c>
      <c r="AA15" s="53">
        <v>34.391932336960942</v>
      </c>
      <c r="AB15" s="53" t="s">
        <v>20</v>
      </c>
      <c r="AC15" s="53">
        <v>22.547937894068685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25.916358722731186</v>
      </c>
      <c r="AN15" s="53">
        <v>52.754827725511625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</v>
      </c>
      <c r="G16" s="58">
        <v>14.5</v>
      </c>
      <c r="H16" s="58">
        <v>14</v>
      </c>
      <c r="I16" s="58">
        <v>14</v>
      </c>
      <c r="J16" s="58">
        <v>10.5</v>
      </c>
      <c r="K16" s="58">
        <v>13.5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13.5</v>
      </c>
      <c r="T16" s="58">
        <v>12</v>
      </c>
      <c r="U16" s="58">
        <v>11.5</v>
      </c>
      <c r="V16" s="58">
        <v>11.5</v>
      </c>
      <c r="W16" s="58">
        <v>11.5</v>
      </c>
      <c r="X16" s="58" t="s">
        <v>20</v>
      </c>
      <c r="Y16" s="58">
        <v>11</v>
      </c>
      <c r="Z16" s="58">
        <v>14</v>
      </c>
      <c r="AA16" s="58" t="s">
        <v>65</v>
      </c>
      <c r="AB16" s="58" t="s">
        <v>20</v>
      </c>
      <c r="AC16" s="58">
        <v>13.5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58">
        <v>11.5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5"/>
      <c r="G25" s="55"/>
      <c r="H25" s="55"/>
      <c r="I25" s="55"/>
      <c r="J25" s="55"/>
      <c r="K25" s="55">
        <v>5.55</v>
      </c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>
        <v>1.0583779748393412</v>
      </c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6.6083779748393408</v>
      </c>
      <c r="AP25" s="52">
        <f t="shared" ref="AP25:AP37" si="2">SUMIF($C$11:$AN$11,"I.Mad",C25:AN25)</f>
        <v>0</v>
      </c>
      <c r="AQ25" s="71">
        <f>SUM(AO25:AP25)</f>
        <v>6.6083779748393408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>
        <v>283.36738784461431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283.36738784461431</v>
      </c>
      <c r="AQ27" s="55">
        <f t="shared" si="0"/>
        <v>283.36738784461431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>
        <v>5.8920000000000003</v>
      </c>
      <c r="AB30" s="55"/>
      <c r="AC30" s="55">
        <v>19.832999999999998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1"/>
        <v>25.724999999999998</v>
      </c>
      <c r="AP30" s="52">
        <f t="shared" si="2"/>
        <v>0</v>
      </c>
      <c r="AQ30" s="55">
        <f t="shared" si="0"/>
        <v>25.724999999999998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62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979.62000000000012</v>
      </c>
      <c r="G38" s="55">
        <f t="shared" si="3"/>
        <v>3453.4749999999995</v>
      </c>
      <c r="H38" s="55">
        <f t="shared" si="3"/>
        <v>3628.66</v>
      </c>
      <c r="I38" s="55">
        <f t="shared" si="3"/>
        <v>4430.3</v>
      </c>
      <c r="J38" s="55">
        <f t="shared" si="3"/>
        <v>2632.21</v>
      </c>
      <c r="K38" s="55">
        <f t="shared" si="3"/>
        <v>1252.3999999999999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3830</v>
      </c>
      <c r="R38" s="55">
        <f t="shared" si="3"/>
        <v>0</v>
      </c>
      <c r="S38" s="55">
        <f t="shared" si="3"/>
        <v>3100</v>
      </c>
      <c r="T38" s="55">
        <f t="shared" si="3"/>
        <v>180</v>
      </c>
      <c r="U38" s="55">
        <f t="shared" si="3"/>
        <v>360</v>
      </c>
      <c r="V38" s="55">
        <f t="shared" si="3"/>
        <v>295</v>
      </c>
      <c r="W38" s="55">
        <f t="shared" si="3"/>
        <v>5070</v>
      </c>
      <c r="X38" s="55">
        <f t="shared" si="3"/>
        <v>0</v>
      </c>
      <c r="Y38" s="55">
        <f t="shared" si="3"/>
        <v>2224.0549999999998</v>
      </c>
      <c r="Z38" s="55">
        <f t="shared" si="3"/>
        <v>896.43500000000006</v>
      </c>
      <c r="AA38" s="55">
        <f t="shared" si="3"/>
        <v>1320</v>
      </c>
      <c r="AB38" s="55">
        <f t="shared" si="3"/>
        <v>0</v>
      </c>
      <c r="AC38" s="55">
        <f t="shared" si="3"/>
        <v>7530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294.64999999999998</v>
      </c>
      <c r="AN38" s="55">
        <f t="shared" si="3"/>
        <v>156.95500000000001</v>
      </c>
      <c r="AO38" s="55">
        <f>SUM(AO12,AO18,AO24:AO37)</f>
        <v>32864.879999999997</v>
      </c>
      <c r="AP38" s="55">
        <f>SUM(AP12,AP18,AP24:AP37)</f>
        <v>8768.880000000001</v>
      </c>
      <c r="AQ38" s="55">
        <f>SUM(AO38:AP38)</f>
        <v>41633.759999999995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19.3</v>
      </c>
      <c r="H39" s="57"/>
      <c r="I39" s="57">
        <v>21.6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59</v>
      </c>
      <c r="C44" s="14"/>
      <c r="D44" s="72"/>
      <c r="E44" s="14"/>
      <c r="F44" s="14"/>
      <c r="G44" s="14"/>
      <c r="H44" s="14"/>
      <c r="I44" s="29"/>
      <c r="J44" s="29"/>
      <c r="K44" s="114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4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4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3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2017-04-28T19:26:37Z</dcterms:modified>
</cp:coreProperties>
</file>