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0490" windowHeight="745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<sst xmlns="http://schemas.openxmlformats.org/spreadsheetml/2006/main" count="401" uniqueCount="65">
  <si>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</si>
  <si>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</si>
  <si>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</si>
  <si>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</si>
  <si>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</si>
  <si>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</si>
  <si>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</si>
  <si>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</si>
  <si>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</si>
  <si>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</si>
  <si>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</si>
  <si>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</si>
  <si>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</si>
  <si>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</si>
  <si>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</si>
  <si>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</si>
  <si>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</si>
  <si>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</si>
  <si>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</si>
  <si>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</si>
  <si>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</si>
  <si>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</si>
  <si>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</si>
  <si>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</si>
  <si>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</si>
  <si>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</si>
  <si>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</si>
  <si>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</si>
  <si>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</si>
  <si>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</si>
  <si>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</si>
  <si>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</si>
  <si>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</si>
  <si>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</si>
  <si>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</si>
  <si>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</si>
  <si>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</si>
  <si>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</si>
  <si>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</si>
  <si>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</si>
  <si>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</si>
  <si>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</si>
  <si>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</si>
  <si>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</si>
  <si>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</si>
  <si>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</si>
  <si>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</si>
  <si>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</si>
  <si>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</si>
  <si>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</si>
  <si>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</si>
  <si>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</si>
  <si>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</si>
  <si>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</si>
  <si>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</si>
  <si>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</si>
  <si>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BARRILETE</t>
  </si>
  <si>
    <t>Chancay</t>
  </si>
  <si>
    <t>GCQ/due/mfm/hts/jsr</t>
  </si>
  <si>
    <t>LORNA</t>
  </si>
  <si>
    <t>ATUN</t>
  </si>
  <si>
    <t>Ilo</t>
  </si>
  <si>
    <t>R.M.N°427-2015-PRODUCE, R.M.N°017-2016-PRODUCE, R.M.N°143-2016-PRODUCE</t>
  </si>
  <si>
    <t xml:space="preserve">        Fecha  : 27/04/2016</t>
  </si>
  <si>
    <t>Callao, 28 de abril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</si>
</sst>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AF23" sqref="AF2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63</v>
      </c>
      <c r="AP8" s="116"/>
      <c r="AQ8" s="116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48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57</v>
      </c>
      <c r="X10" s="122"/>
      <c r="Y10" s="113" t="s">
        <v>51</v>
      </c>
      <c r="Z10" s="114"/>
      <c r="AA10" s="121" t="s">
        <v>40</v>
      </c>
      <c r="AB10" s="122"/>
      <c r="AC10" s="121" t="s">
        <v>13</v>
      </c>
      <c r="AD10" s="122"/>
      <c r="AE10" s="120" t="s">
        <v>52</v>
      </c>
      <c r="AF10" s="114"/>
      <c r="AG10" s="120" t="s">
        <v>53</v>
      </c>
      <c r="AH10" s="114"/>
      <c r="AI10" s="120" t="s">
        <v>54</v>
      </c>
      <c r="AJ10" s="114"/>
      <c r="AK10" s="120" t="s">
        <v>55</v>
      </c>
      <c r="AL10" s="114"/>
      <c r="AM10" s="120" t="s">
        <v>61</v>
      </c>
      <c r="AN10" s="114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351.959</v>
      </c>
      <c r="AL12" s="53">
        <v>0</v>
      </c>
      <c r="AM12" s="53">
        <v>626.16499999999996</v>
      </c>
      <c r="AN12" s="53">
        <v>0</v>
      </c>
      <c r="AO12" s="54">
        <f>SUMIF($C$11:$AN$11,"Ind*",C12:AN12)</f>
        <v>978.12400000000002</v>
      </c>
      <c r="AP12" s="54">
        <f>SUMIF($C$11:$AN$11,"I.Mad",C12:AN12)</f>
        <v>0</v>
      </c>
      <c r="AQ12" s="54">
        <f>SUM(AO12:AP12)</f>
        <v>978.12400000000002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>
        <v>3</v>
      </c>
      <c r="AL13" s="55" t="s">
        <v>20</v>
      </c>
      <c r="AM13" s="55">
        <v>3</v>
      </c>
      <c r="AN13" s="55" t="s">
        <v>20</v>
      </c>
      <c r="AO13" s="54">
        <f>SUMIF($C$11:$AN$11,"Ind*",C13:AN13)</f>
        <v>6</v>
      </c>
      <c r="AP13" s="54">
        <f>SUMIF($C$11:$AN$11,"I.Mad",C13:AN13)</f>
        <v>0</v>
      </c>
      <c r="AQ13" s="54">
        <f>SUM(AO13:AP13)</f>
        <v>6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>
        <v>2</v>
      </c>
      <c r="AL14" s="55" t="s">
        <v>20</v>
      </c>
      <c r="AM14" s="55">
        <v>3</v>
      </c>
      <c r="AN14" s="55" t="s">
        <v>20</v>
      </c>
      <c r="AO14" s="54">
        <f>SUMIF($C$11:$AN$11,"Ind*",C14:AN14)</f>
        <v>5</v>
      </c>
      <c r="AP14" s="54">
        <f>SUMIF($C$11:$AN$11,"I.Mad",C14:AN14)</f>
        <v>0</v>
      </c>
      <c r="AQ14" s="54">
        <f>SUM(AO14:AP14)</f>
        <v>5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>
        <v>67.885650546668288</v>
      </c>
      <c r="AL15" s="55" t="s">
        <v>20</v>
      </c>
      <c r="AM15" s="55">
        <v>68.681581129005679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>
        <v>12</v>
      </c>
      <c r="AL16" s="61" t="s">
        <v>20</v>
      </c>
      <c r="AM16" s="61">
        <v>11.5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>
        <v>0.89977087041854931</v>
      </c>
      <c r="AL25" s="58"/>
      <c r="AM25" s="58"/>
      <c r="AN25" s="58"/>
      <c r="AO25" s="54">
        <f t="shared" ref="AO25:AO37" si="1">SUMIF($C$11:$AN$11,"Ind*",C25:AN25)</f>
        <v>0.89977087041854931</v>
      </c>
      <c r="AP25" s="54">
        <f t="shared" ref="AP25:AP37" si="2">SUMIF($C$11:$AN$11,"I.Mad",C25:AN25)</f>
        <v>0</v>
      </c>
      <c r="AQ25" s="58">
        <f>SUM(AO25:AP25)</f>
        <v>0.89977087041854931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56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59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60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352.85877087041854</v>
      </c>
      <c r="AL38" s="58">
        <f t="shared" si="4"/>
        <v>0</v>
      </c>
      <c r="AM38" s="58">
        <f>+SUM(AM12,AM18,AM24:AM37)</f>
        <v>626.16499999999996</v>
      </c>
      <c r="AN38" s="58">
        <f t="shared" si="4"/>
        <v>0</v>
      </c>
      <c r="AO38" s="58">
        <f>SUM(AO12,AO18,AO24:AO37)</f>
        <v>979.02377087041862</v>
      </c>
      <c r="AP38" s="58">
        <f>SUM(AP12,AP18,AP24:AP37)</f>
        <v>0</v>
      </c>
      <c r="AQ38" s="58">
        <f>SUM(AO38:AP38)</f>
        <v>979.02377087041862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93"/>
      <c r="G39" s="93">
        <v>19.100000000000001</v>
      </c>
      <c r="H39" s="60"/>
      <c r="I39" s="93">
        <v>21.07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17.100000000000001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58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2016-03-23T19:13:16Z</cp:lastPrinted>
  <dcterms:created xsi:type="dcterms:W3CDTF">2008-10-21T17:58:04Z</dcterms:created>
  <dcterms:modified xsi:type="dcterms:W3CDTF">2016-04-28T17:37:51Z</dcterms:modified>
</cp:coreProperties>
</file>