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<sst xmlns="http://schemas.openxmlformats.org/spreadsheetml/2006/main" count="406" uniqueCount="70">
  <si>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</si>
  <si>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</si>
  <si>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</si>
  <si>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</si>
  <si>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</si>
  <si>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</si>
  <si>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</si>
  <si>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</si>
  <si>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</si>
  <si>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</si>
  <si>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</si>
  <si>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</si>
  <si>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</si>
  <si>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</si>
  <si>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</si>
  <si>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</si>
  <si>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</si>
  <si>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</si>
  <si>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</si>
  <si>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</si>
  <si>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</si>
  <si>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</si>
  <si>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</si>
  <si>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</si>
  <si>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</si>
  <si>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</si>
  <si>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</si>
  <si>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</si>
  <si>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</si>
  <si>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</si>
  <si>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</si>
  <si>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</si>
  <si>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</si>
  <si>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</si>
  <si>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</si>
  <si>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</si>
  <si>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</si>
  <si>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</si>
  <si>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</si>
  <si>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</si>
  <si>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</si>
  <si>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</si>
  <si>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</si>
  <si>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</si>
  <si>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</si>
  <si>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</si>
  <si>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</si>
  <si>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</si>
  <si>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</si>
  <si>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</si>
  <si>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</si>
  <si>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</si>
  <si>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</si>
  <si>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</si>
  <si>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</si>
  <si>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</si>
  <si>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</si>
  <si>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</si>
  <si>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</si>
  <si>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</si>
  <si>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</si>
  <si>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</si>
  <si>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</si>
  <si>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</si>
  <si>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</si>
  <si>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</si>
  <si>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 xml:space="preserve">        Fecha  : 27/03/2021</t>
  </si>
  <si>
    <t>Callao, 28 de marzo del 2021</t>
  </si>
  <si>
    <t>SM</t>
  </si>
  <si>
    <t>12.5 10.5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</si>
</sst>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topLeftCell="AB1" zoomScale="23" zoomScaleNormal="23" workbookViewId="0">
      <selection activeCell="AV19" sqref="AV1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5.5703125" style="1" customWidth="1"/>
    <col min="40" max="40" width="34.85546875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1057.0250000000001</v>
      </c>
      <c r="AL12" s="23">
        <v>345.57499999999999</v>
      </c>
      <c r="AM12" s="23">
        <v>832.29</v>
      </c>
      <c r="AN12" s="23">
        <v>468.59500000000003</v>
      </c>
      <c r="AO12" s="23">
        <f>SUMIF($C$11:$AN$11,"Ind",C12:AN12)</f>
        <v>1889.3150000000001</v>
      </c>
      <c r="AP12" s="23">
        <f>SUMIF($C$11:$AN$11,"I.Mad",C12:AN12)</f>
        <v>814.17000000000007</v>
      </c>
      <c r="AQ12" s="23">
        <f>SUM(AO12:AP12)</f>
        <v>2703.4850000000001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13</v>
      </c>
      <c r="AL13" s="23">
        <v>5</v>
      </c>
      <c r="AM13" s="23">
        <v>14</v>
      </c>
      <c r="AN13" s="23">
        <v>10</v>
      </c>
      <c r="AO13" s="23">
        <f>SUMIF($C$11:$AN$11,"Ind*",C13:AN13)</f>
        <v>27</v>
      </c>
      <c r="AP13" s="23">
        <f>SUMIF($C$11:$AN$11,"I.Mad",C13:AN13)</f>
        <v>15</v>
      </c>
      <c r="AQ13" s="23">
        <f>SUM(AO13:AP13)</f>
        <v>42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6</v>
      </c>
      <c r="AL14" s="23" t="s">
        <v>68</v>
      </c>
      <c r="AM14" s="23">
        <v>4</v>
      </c>
      <c r="AN14" s="23">
        <v>2</v>
      </c>
      <c r="AO14" s="23">
        <f>SUMIF($C$11:$AN$11,"Ind*",C14:AN14)</f>
        <v>10</v>
      </c>
      <c r="AP14" s="23">
        <f>SUMIF($C$11:$AN$11,"I.Mad",C14:AN14)</f>
        <v>2</v>
      </c>
      <c r="AQ14" s="23">
        <f>SUM(AO14:AP14)</f>
        <v>12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18.790748029976715</v>
      </c>
      <c r="AL15" s="23" t="s">
        <v>31</v>
      </c>
      <c r="AM15" s="23">
        <v>40.145840158809648</v>
      </c>
      <c r="AN15" s="23">
        <v>46.53676935656339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12.5</v>
      </c>
      <c r="AL16" s="29" t="s">
        <v>31</v>
      </c>
      <c r="AM16" s="29" t="s">
        <v>69</v>
      </c>
      <c r="AN16" s="29" t="s">
        <v>69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1057.0250000000001</v>
      </c>
      <c r="AL41" s="35">
        <f t="shared" si="3"/>
        <v>345.57499999999999</v>
      </c>
      <c r="AM41" s="35">
        <f t="shared" si="3"/>
        <v>832.29</v>
      </c>
      <c r="AN41" s="35">
        <f t="shared" si="3"/>
        <v>468.59500000000003</v>
      </c>
      <c r="AO41" s="35">
        <f>SUM(AO12,AO18,AO24:AO37)</f>
        <v>1889.3150000000001</v>
      </c>
      <c r="AP41" s="35">
        <f>SUM(AP12,AP18,AP24:AP37)</f>
        <v>814.17000000000007</v>
      </c>
      <c r="AQ41" s="35">
        <f t="shared" si="2"/>
        <v>2703.4850000000001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21.4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2021-03-28T19:22:22Z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