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9BBCB9CC-D06A-4789-B250-3DCAE6279231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<sst xmlns="http://schemas.openxmlformats.org/spreadsheetml/2006/main" count="388" uniqueCount="69">
  <si>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</si>
  <si>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</si>
  <si>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</si>
  <si>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</si>
  <si>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</si>
  <si>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</si>
  <si>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</si>
  <si>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</si>
  <si>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</si>
  <si>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</si>
  <si>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</si>
  <si>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</si>
  <si>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</si>
  <si>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</si>
  <si>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</si>
  <si>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</si>
  <si>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</si>
  <si>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</si>
  <si>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</si>
  <si>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</si>
  <si>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</si>
  <si>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</si>
  <si>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</si>
  <si>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</si>
  <si>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</si>
  <si>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</si>
  <si>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</si>
  <si>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</si>
  <si>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</si>
  <si>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</si>
  <si>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</si>
  <si>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</si>
  <si>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</si>
  <si>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</si>
  <si>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</si>
  <si>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</si>
  <si>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</si>
  <si>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</si>
  <si>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</si>
  <si>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</si>
  <si>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</si>
  <si>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</si>
  <si>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</si>
  <si>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</si>
  <si>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</si>
  <si>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</si>
  <si>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</si>
  <si>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</si>
  <si>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</si>
  <si>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</si>
  <si>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</si>
  <si>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</si>
  <si>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</si>
  <si>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</si>
  <si>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</si>
  <si>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</si>
  <si>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</si>
  <si>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</si>
  <si>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</si>
  <si>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</si>
  <si>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</si>
  <si>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</si>
  <si>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</si>
  <si>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</si>
  <si>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</si>
  <si>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SM</t>
  </si>
  <si>
    <t xml:space="preserve">           Atención: Sra. Sandra Belaunde Arnillas</t>
  </si>
  <si>
    <t xml:space="preserve">        Fecha  : 26/12/2022</t>
  </si>
  <si>
    <t>Callao, 27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</si>
</sst>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O27" sqref="O2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1677</v>
      </c>
      <c r="G12" s="25">
        <v>1395.9049999999997</v>
      </c>
      <c r="H12" s="25">
        <v>2892.2699999999995</v>
      </c>
      <c r="I12" s="25">
        <v>1202.3599999999999</v>
      </c>
      <c r="J12" s="25">
        <v>1672.4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264.76499999999999</v>
      </c>
      <c r="V12" s="25">
        <v>0</v>
      </c>
      <c r="W12" s="25">
        <v>0</v>
      </c>
      <c r="X12" s="25">
        <v>0</v>
      </c>
      <c r="Y12" s="25">
        <v>201.535</v>
      </c>
      <c r="Z12" s="25">
        <v>350.48500000000001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3064.5649999999991</v>
      </c>
      <c r="AP12" s="25">
        <f>SUMIF($C$11:$AN$11,"I.Mad",C12:AN12)</f>
        <v>6592.1549999999997</v>
      </c>
      <c r="AQ12" s="25">
        <f>SUM(AO12:AP12)</f>
        <v>9656.7199999999993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>
        <v>32</v>
      </c>
      <c r="G13" s="25">
        <v>14</v>
      </c>
      <c r="H13" s="25">
        <v>53</v>
      </c>
      <c r="I13" s="25">
        <v>19</v>
      </c>
      <c r="J13" s="25">
        <v>52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>
        <v>2</v>
      </c>
      <c r="V13" s="25" t="s">
        <v>33</v>
      </c>
      <c r="W13" s="25" t="s">
        <v>33</v>
      </c>
      <c r="X13" s="25" t="s">
        <v>33</v>
      </c>
      <c r="Y13" s="25">
        <v>3</v>
      </c>
      <c r="Z13" s="25">
        <v>4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38</v>
      </c>
      <c r="AP13" s="25">
        <f>SUMIF($C$11:$AN$11,"I.Mad",C13:AN13)</f>
        <v>141</v>
      </c>
      <c r="AQ13" s="25">
        <f>SUM(AO13:AP13)</f>
        <v>179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>
        <v>7</v>
      </c>
      <c r="G14" s="25">
        <v>5</v>
      </c>
      <c r="H14" s="25">
        <v>15</v>
      </c>
      <c r="I14" s="25">
        <v>7</v>
      </c>
      <c r="J14" s="25">
        <v>6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65</v>
      </c>
      <c r="V14" s="25" t="s">
        <v>33</v>
      </c>
      <c r="W14" s="25" t="s">
        <v>33</v>
      </c>
      <c r="X14" s="25" t="s">
        <v>33</v>
      </c>
      <c r="Y14" s="25" t="s">
        <v>65</v>
      </c>
      <c r="Z14" s="25">
        <v>2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12</v>
      </c>
      <c r="AP14" s="25">
        <f>SUMIF($C$11:$AN$11,"I.Mad",C14:AN14)</f>
        <v>30</v>
      </c>
      <c r="AQ14" s="25">
        <f>SUM(AO14:AP14)</f>
        <v>42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>
        <v>1.8516987638604694</v>
      </c>
      <c r="G15" s="25">
        <v>0.74080485684792241</v>
      </c>
      <c r="H15" s="25">
        <v>0.60290289367096372</v>
      </c>
      <c r="I15" s="25">
        <v>6.0380824798512736</v>
      </c>
      <c r="J15" s="25">
        <v>6.3944364211899396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>
        <v>17.901655932445628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>
        <v>13</v>
      </c>
      <c r="G16" s="30">
        <v>13</v>
      </c>
      <c r="H16" s="30">
        <v>13</v>
      </c>
      <c r="I16" s="30">
        <v>13</v>
      </c>
      <c r="J16" s="30">
        <v>12.5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>
        <v>12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/>
      <c r="AB30" s="3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1677</v>
      </c>
      <c r="G41" s="36">
        <f t="shared" si="3"/>
        <v>1395.9049999999997</v>
      </c>
      <c r="H41" s="36">
        <f t="shared" si="3"/>
        <v>2892.2699999999995</v>
      </c>
      <c r="I41" s="36">
        <f t="shared" si="3"/>
        <v>1202.3599999999999</v>
      </c>
      <c r="J41" s="36">
        <f t="shared" si="3"/>
        <v>1672.4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264.76499999999999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201.535</v>
      </c>
      <c r="Z41" s="36">
        <f t="shared" si="3"/>
        <v>350.48500000000001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3064.5649999999991</v>
      </c>
      <c r="AP41" s="36">
        <f>SUM(AP12,AP18,AP24:AP37)</f>
        <v>6592.1549999999997</v>
      </c>
      <c r="AQ41" s="36">
        <f t="shared" si="2"/>
        <v>9656.7199999999993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17.3</v>
      </c>
      <c r="H42" s="30"/>
      <c r="I42" s="30">
        <v>19.899999999999999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2022-12-27T16:26:38Z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