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<sst xmlns="http://schemas.openxmlformats.org/spreadsheetml/2006/main" count="366" uniqueCount="68">
  <si>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</si>
  <si>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</si>
  <si>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</si>
  <si>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</si>
  <si>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</si>
  <si>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</si>
  <si>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</si>
  <si>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</si>
  <si>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</si>
  <si>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</si>
  <si>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</si>
  <si>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</si>
  <si>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</si>
  <si>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</si>
  <si>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</si>
  <si>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</si>
  <si>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</si>
  <si>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</si>
  <si>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</si>
  <si>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</si>
  <si>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</si>
  <si>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</si>
  <si>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</si>
  <si>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</si>
  <si>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</si>
  <si>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</si>
  <si>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</si>
  <si>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</si>
  <si>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</si>
  <si>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</si>
  <si>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</si>
  <si>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</si>
  <si>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</si>
  <si>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</si>
  <si>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</si>
  <si>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</si>
  <si>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</si>
  <si>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</si>
  <si>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</si>
  <si>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</si>
  <si>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</si>
  <si>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</si>
  <si>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</si>
  <si>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</si>
  <si>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</si>
  <si>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</si>
  <si>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</si>
  <si>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</si>
  <si>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</si>
  <si>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</si>
  <si>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</si>
  <si>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</si>
  <si>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</si>
  <si>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</si>
  <si>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</si>
  <si>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</si>
  <si>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</si>
  <si>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</si>
  <si>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</si>
  <si>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</si>
  <si>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</si>
  <si>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</si>
  <si>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</si>
  <si>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</si>
  <si>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CPT/due</t>
  </si>
  <si>
    <t>R.M.N°348-2023-PRODUCE</t>
  </si>
  <si>
    <t xml:space="preserve">        Fecha  : 26/10/2023</t>
  </si>
  <si>
    <t>Callao,27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</si>
</sst>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22" fillId="0" borderId="2" xfId="0" applyNumberFormat="1" applyFont="1" applyFill="1" applyBorder="1" applyAlignment="1">
      <alignment horizontal="center"/>
    </xf>
    <xf numFmtId="167" fontId="22" fillId="0" borderId="2" xfId="0" applyNumberFormat="1" applyFont="1" applyFill="1" applyBorder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3" zoomScaleNormal="23" workbookViewId="0">
      <selection activeCell="P25" sqref="P2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30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55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2" t="s">
        <v>19</v>
      </c>
      <c r="Z10" s="62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63" t="s">
        <v>29</v>
      </c>
      <c r="F11" s="63" t="s">
        <v>30</v>
      </c>
      <c r="G11" s="63" t="s">
        <v>29</v>
      </c>
      <c r="H11" s="63" t="s">
        <v>30</v>
      </c>
      <c r="I11" s="63" t="s">
        <v>29</v>
      </c>
      <c r="J11" s="63" t="s">
        <v>30</v>
      </c>
      <c r="K11" s="63" t="s">
        <v>29</v>
      </c>
      <c r="L11" s="63" t="s">
        <v>30</v>
      </c>
      <c r="M11" s="63" t="s">
        <v>29</v>
      </c>
      <c r="N11" s="63" t="s">
        <v>30</v>
      </c>
      <c r="O11" s="63" t="s">
        <v>29</v>
      </c>
      <c r="P11" s="63" t="s">
        <v>30</v>
      </c>
      <c r="Q11" s="63" t="s">
        <v>29</v>
      </c>
      <c r="R11" s="63" t="s">
        <v>30</v>
      </c>
      <c r="S11" s="63" t="s">
        <v>29</v>
      </c>
      <c r="T11" s="63" t="s">
        <v>30</v>
      </c>
      <c r="U11" s="63" t="s">
        <v>29</v>
      </c>
      <c r="V11" s="63" t="s">
        <v>30</v>
      </c>
      <c r="W11" s="63" t="s">
        <v>29</v>
      </c>
      <c r="X11" s="63" t="s">
        <v>30</v>
      </c>
      <c r="Y11" s="63" t="s">
        <v>29</v>
      </c>
      <c r="Z11" s="63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64">
        <v>0</v>
      </c>
      <c r="F12" s="64">
        <v>82.5</v>
      </c>
      <c r="G12" s="64">
        <v>2403.3649999999998</v>
      </c>
      <c r="H12" s="64">
        <v>4668.8450000000003</v>
      </c>
      <c r="I12" s="64">
        <v>1263.7550000000001</v>
      </c>
      <c r="J12" s="64">
        <v>15764.306850000001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1870.5050000000001</v>
      </c>
      <c r="R12" s="64">
        <v>0</v>
      </c>
      <c r="S12" s="64">
        <v>2719.03</v>
      </c>
      <c r="T12" s="64">
        <v>0</v>
      </c>
      <c r="U12" s="64">
        <v>1561.9949999999999</v>
      </c>
      <c r="V12" s="64">
        <v>30.54</v>
      </c>
      <c r="W12" s="64">
        <v>4129.24</v>
      </c>
      <c r="X12" s="64">
        <v>0</v>
      </c>
      <c r="Y12" s="64">
        <v>6434.85</v>
      </c>
      <c r="Z12" s="64">
        <v>667.91499999999996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20382.740000000002</v>
      </c>
      <c r="AP12" s="24">
        <f>SUMIF($C$11:$AN$11,"I.Mad",C12:AN12)</f>
        <v>21214.106850000004</v>
      </c>
      <c r="AQ12" s="24">
        <f>SUM(AO12:AP12)</f>
        <v>41596.846850000002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64" t="s">
        <v>33</v>
      </c>
      <c r="F13" s="64">
        <v>8</v>
      </c>
      <c r="G13" s="64">
        <v>17</v>
      </c>
      <c r="H13" s="64">
        <v>68</v>
      </c>
      <c r="I13" s="64">
        <v>16</v>
      </c>
      <c r="J13" s="64">
        <v>241</v>
      </c>
      <c r="K13" s="64" t="s">
        <v>33</v>
      </c>
      <c r="L13" s="64" t="s">
        <v>33</v>
      </c>
      <c r="M13" s="64" t="s">
        <v>33</v>
      </c>
      <c r="N13" s="64" t="s">
        <v>33</v>
      </c>
      <c r="O13" s="64" t="s">
        <v>33</v>
      </c>
      <c r="P13" s="64" t="s">
        <v>33</v>
      </c>
      <c r="Q13" s="64">
        <v>20</v>
      </c>
      <c r="R13" s="64" t="s">
        <v>33</v>
      </c>
      <c r="S13" s="64">
        <v>17</v>
      </c>
      <c r="T13" s="64" t="s">
        <v>33</v>
      </c>
      <c r="U13" s="64">
        <v>9</v>
      </c>
      <c r="V13" s="64">
        <v>2</v>
      </c>
      <c r="W13" s="64">
        <v>41</v>
      </c>
      <c r="X13" s="64" t="s">
        <v>33</v>
      </c>
      <c r="Y13" s="64">
        <v>73</v>
      </c>
      <c r="Z13" s="64">
        <v>14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193</v>
      </c>
      <c r="AP13" s="24">
        <f>SUMIF($C$11:$AN$11,"I.Mad",C13:AN13)</f>
        <v>333</v>
      </c>
      <c r="AQ13" s="24">
        <f>SUM(AO13:AP13)</f>
        <v>526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64" t="s">
        <v>33</v>
      </c>
      <c r="F14" s="64">
        <v>4</v>
      </c>
      <c r="G14" s="64">
        <v>6</v>
      </c>
      <c r="H14" s="64">
        <v>14</v>
      </c>
      <c r="I14" s="64">
        <v>2</v>
      </c>
      <c r="J14" s="64">
        <v>36</v>
      </c>
      <c r="K14" s="64" t="s">
        <v>33</v>
      </c>
      <c r="L14" s="64" t="s">
        <v>33</v>
      </c>
      <c r="M14" s="64" t="s">
        <v>33</v>
      </c>
      <c r="N14" s="64" t="s">
        <v>33</v>
      </c>
      <c r="O14" s="64" t="s">
        <v>33</v>
      </c>
      <c r="P14" s="64" t="s">
        <v>33</v>
      </c>
      <c r="Q14" s="64">
        <v>8</v>
      </c>
      <c r="R14" s="64" t="s">
        <v>33</v>
      </c>
      <c r="S14" s="64">
        <v>5</v>
      </c>
      <c r="T14" s="64" t="s">
        <v>33</v>
      </c>
      <c r="U14" s="64">
        <v>5</v>
      </c>
      <c r="V14" s="64">
        <v>2</v>
      </c>
      <c r="W14" s="64">
        <v>9</v>
      </c>
      <c r="X14" s="64" t="s">
        <v>33</v>
      </c>
      <c r="Y14" s="64">
        <v>18</v>
      </c>
      <c r="Z14" s="64">
        <v>2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53</v>
      </c>
      <c r="AP14" s="24">
        <f>SUMIF($C$11:$AN$11,"I.Mad",C14:AN14)</f>
        <v>58</v>
      </c>
      <c r="AQ14" s="24">
        <f>SUM(AO14:AP14)</f>
        <v>111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64" t="s">
        <v>33</v>
      </c>
      <c r="F15" s="64">
        <v>1.44316530813775</v>
      </c>
      <c r="G15" s="64">
        <v>84.633741975990802</v>
      </c>
      <c r="H15" s="64">
        <v>78.458382080030205</v>
      </c>
      <c r="I15" s="64">
        <v>64.044494939737504</v>
      </c>
      <c r="J15" s="64">
        <v>68.851282244865402</v>
      </c>
      <c r="K15" s="64" t="s">
        <v>33</v>
      </c>
      <c r="L15" s="64" t="s">
        <v>33</v>
      </c>
      <c r="M15" s="64" t="s">
        <v>33</v>
      </c>
      <c r="N15" s="64" t="s">
        <v>33</v>
      </c>
      <c r="O15" s="64" t="s">
        <v>33</v>
      </c>
      <c r="P15" s="64" t="s">
        <v>33</v>
      </c>
      <c r="Q15" s="64">
        <v>32.344327859508098</v>
      </c>
      <c r="R15" s="64" t="s">
        <v>33</v>
      </c>
      <c r="S15" s="64">
        <v>64.181432543846498</v>
      </c>
      <c r="T15" s="64" t="s">
        <v>33</v>
      </c>
      <c r="U15" s="64">
        <v>33.3220433500287</v>
      </c>
      <c r="V15" s="64">
        <v>24.784463278052101</v>
      </c>
      <c r="W15" s="64">
        <v>56.199868104650101</v>
      </c>
      <c r="X15" s="64" t="s">
        <v>33</v>
      </c>
      <c r="Y15" s="64">
        <v>58.921212522904298</v>
      </c>
      <c r="Z15" s="64">
        <v>35.080814398181403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64" t="s">
        <v>33</v>
      </c>
      <c r="F16" s="65">
        <v>13</v>
      </c>
      <c r="G16" s="65">
        <v>11</v>
      </c>
      <c r="H16" s="65">
        <v>11</v>
      </c>
      <c r="I16" s="65">
        <v>11</v>
      </c>
      <c r="J16" s="65">
        <v>11.5</v>
      </c>
      <c r="K16" s="64" t="s">
        <v>33</v>
      </c>
      <c r="L16" s="64" t="s">
        <v>33</v>
      </c>
      <c r="M16" s="64" t="s">
        <v>33</v>
      </c>
      <c r="N16" s="64" t="s">
        <v>33</v>
      </c>
      <c r="O16" s="64" t="s">
        <v>33</v>
      </c>
      <c r="P16" s="64" t="s">
        <v>33</v>
      </c>
      <c r="Q16" s="65">
        <v>12</v>
      </c>
      <c r="R16" s="64" t="s">
        <v>33</v>
      </c>
      <c r="S16" s="65">
        <v>11.5</v>
      </c>
      <c r="T16" s="64" t="s">
        <v>33</v>
      </c>
      <c r="U16" s="65">
        <v>12</v>
      </c>
      <c r="V16" s="65">
        <v>12</v>
      </c>
      <c r="W16" s="65">
        <v>11.5</v>
      </c>
      <c r="X16" s="64" t="s">
        <v>33</v>
      </c>
      <c r="Y16" s="65">
        <v>11.5</v>
      </c>
      <c r="Z16" s="65">
        <v>12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>
        <v>2.3731499999999999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2.3731499999999999</v>
      </c>
      <c r="AQ30" s="33">
        <f t="shared" si="2"/>
        <v>2.3731499999999999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82.5</v>
      </c>
      <c r="G41" s="33">
        <f t="shared" si="3"/>
        <v>2403.3649999999998</v>
      </c>
      <c r="H41" s="33">
        <f t="shared" si="3"/>
        <v>4668.8450000000003</v>
      </c>
      <c r="I41" s="33">
        <f t="shared" si="3"/>
        <v>1263.7550000000001</v>
      </c>
      <c r="J41" s="33">
        <f t="shared" si="3"/>
        <v>15766.68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1870.5050000000001</v>
      </c>
      <c r="R41" s="33">
        <f t="shared" si="3"/>
        <v>0</v>
      </c>
      <c r="S41" s="33">
        <f t="shared" si="3"/>
        <v>2719.03</v>
      </c>
      <c r="T41" s="33">
        <f t="shared" si="3"/>
        <v>0</v>
      </c>
      <c r="U41" s="33">
        <f t="shared" si="3"/>
        <v>1561.9949999999999</v>
      </c>
      <c r="V41" s="33">
        <f t="shared" si="3"/>
        <v>30.54</v>
      </c>
      <c r="W41" s="33">
        <f t="shared" si="3"/>
        <v>4129.24</v>
      </c>
      <c r="X41" s="33">
        <f t="shared" si="3"/>
        <v>0</v>
      </c>
      <c r="Y41" s="33">
        <f t="shared" si="3"/>
        <v>6434.85</v>
      </c>
      <c r="Z41" s="33">
        <f t="shared" si="3"/>
        <v>667.91499999999996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20382.740000000002</v>
      </c>
      <c r="AP41" s="33">
        <f>SUM(AP12,AP18,AP24:AP37)</f>
        <v>21216.480000000003</v>
      </c>
      <c r="AQ41" s="33">
        <f t="shared" si="2"/>
        <v>41599.22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17.399999999999999</v>
      </c>
      <c r="H42" s="27"/>
      <c r="I42" s="27">
        <v>20.7</v>
      </c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2023-11-02T02:21:25Z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