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<sst xmlns="http://schemas.openxmlformats.org/spreadsheetml/2006/main" count="404" uniqueCount="69">
  <si>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</si>
  <si>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</si>
  <si>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</si>
  <si>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</si>
  <si>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</si>
  <si>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</si>
  <si>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</si>
  <si>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</si>
  <si>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</si>
  <si>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</si>
  <si>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</si>
  <si>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</si>
  <si>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</si>
  <si>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</si>
  <si>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</si>
  <si>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</si>
  <si>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</si>
  <si>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</si>
  <si>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</si>
  <si>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</si>
  <si>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</si>
  <si>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</si>
  <si>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</si>
  <si>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</si>
  <si>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</si>
  <si>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</si>
  <si>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</si>
  <si>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</si>
  <si>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</si>
  <si>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</si>
  <si>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</si>
  <si>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</si>
  <si>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</si>
  <si>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</si>
  <si>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</si>
  <si>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</si>
  <si>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</si>
  <si>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</si>
  <si>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</si>
  <si>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</si>
  <si>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</si>
  <si>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</si>
  <si>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</si>
  <si>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</si>
  <si>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</si>
  <si>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</si>
  <si>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</si>
  <si>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</si>
  <si>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</si>
  <si>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</si>
  <si>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</si>
  <si>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</si>
  <si>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</si>
  <si>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</si>
  <si>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</si>
  <si>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</si>
  <si>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</si>
  <si>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</si>
  <si>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</si>
  <si>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</si>
  <si>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</si>
  <si>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</si>
  <si>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</si>
  <si>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</si>
  <si>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</si>
  <si>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Callao, 27 de julio del 2022</t>
  </si>
  <si>
    <t xml:space="preserve">        Fecha  : 26/07/2022</t>
  </si>
  <si>
    <t>R.M.N°230-2022-PRODUCE, R.M.N°264-2022-PRODUCE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</si>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</sst>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4" zoomScale="23" zoomScaleNormal="23" workbookViewId="0">
      <selection activeCell="C9" sqref="C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215.43</v>
      </c>
      <c r="AL12" s="30">
        <v>48.09</v>
      </c>
      <c r="AM12" s="30">
        <v>1893.1</v>
      </c>
      <c r="AN12" s="30">
        <v>379.92</v>
      </c>
      <c r="AO12" s="30">
        <f>SUMIF($C$11:$AN$11,"Ind",C12:AN12)</f>
        <v>2108.5299999999997</v>
      </c>
      <c r="AP12" s="30">
        <f>SUMIF($C$11:$AN$11,"I.Mad",C12:AN12)</f>
        <v>428.01</v>
      </c>
      <c r="AQ12" s="30">
        <f>SUM(AO12:AP12)</f>
        <v>2536.54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8</v>
      </c>
      <c r="AL13" s="30">
        <v>1</v>
      </c>
      <c r="AM13" s="30">
        <v>15</v>
      </c>
      <c r="AN13" s="30">
        <v>5</v>
      </c>
      <c r="AO13" s="30">
        <f>SUMIF($C$11:$AN$11,"Ind*",C13:AN13)</f>
        <v>23</v>
      </c>
      <c r="AP13" s="30">
        <f>SUMIF($C$11:$AN$11,"I.Mad",C13:AN13)</f>
        <v>6</v>
      </c>
      <c r="AQ13" s="30">
        <f>SUM(AO13:AP13)</f>
        <v>29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3</v>
      </c>
      <c r="AL14" s="30" t="s">
        <v>68</v>
      </c>
      <c r="AM14" s="30">
        <v>6</v>
      </c>
      <c r="AN14" s="30" t="s">
        <v>68</v>
      </c>
      <c r="AO14" s="30">
        <f>SUMIF($C$11:$AN$11,"Ind*",C14:AN14)</f>
        <v>9</v>
      </c>
      <c r="AP14" s="30">
        <f>SUMIF($C$11:$AN$11,"I.Mad",C14:AN14)</f>
        <v>0</v>
      </c>
      <c r="AQ14" s="30">
        <f>SUM(AO14:AP14)</f>
        <v>9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19.400264717739876</v>
      </c>
      <c r="AL15" s="30" t="s">
        <v>34</v>
      </c>
      <c r="AM15" s="30">
        <v>34.426218343691069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215.43</v>
      </c>
      <c r="AL41" s="42">
        <f t="shared" si="3"/>
        <v>48.09</v>
      </c>
      <c r="AM41" s="42">
        <f t="shared" si="3"/>
        <v>1893.1</v>
      </c>
      <c r="AN41" s="42">
        <f t="shared" si="3"/>
        <v>379.92</v>
      </c>
      <c r="AO41" s="42">
        <f>SUM(AO12,AO18,AO24:AO37)</f>
        <v>2108.5299999999997</v>
      </c>
      <c r="AP41" s="42">
        <f>SUM(AP12,AP18,AP24:AP37)</f>
        <v>428.01</v>
      </c>
      <c r="AQ41" s="42">
        <f t="shared" si="2"/>
        <v>2536.54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2022-08-07T04:18:01Z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