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<sst xmlns="http://schemas.openxmlformats.org/spreadsheetml/2006/main" count="374" uniqueCount="69">
  <si>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</si>
  <si>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</si>
  <si>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</si>
  <si>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</si>
  <si>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</si>
  <si>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</si>
  <si>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</si>
  <si>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</si>
  <si>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</si>
  <si>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</si>
  <si>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</si>
  <si>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</si>
  <si>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</si>
  <si>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</si>
  <si>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</si>
  <si>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</si>
  <si>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</si>
  <si>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</si>
  <si>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</si>
  <si>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</si>
  <si>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</si>
  <si>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</si>
  <si>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</si>
  <si>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</si>
  <si>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</si>
  <si>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</si>
  <si>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</si>
  <si>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</si>
  <si>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</si>
  <si>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</si>
  <si>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</si>
  <si>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</si>
  <si>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</si>
  <si>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</si>
  <si>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</si>
  <si>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</si>
  <si>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</si>
  <si>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</si>
  <si>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</si>
  <si>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</si>
  <si>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</si>
  <si>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</si>
  <si>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</si>
  <si>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</si>
  <si>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</si>
  <si>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</si>
  <si>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</si>
  <si>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</si>
  <si>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</si>
  <si>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</si>
  <si>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</si>
  <si>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</si>
  <si>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</si>
  <si>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</si>
  <si>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</si>
  <si>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</si>
  <si>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</si>
  <si>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</si>
  <si>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</si>
  <si>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</si>
  <si>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</si>
  <si>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</si>
  <si>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</si>
  <si>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</si>
  <si>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</si>
  <si>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</si>
  <si>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</si>
  <si>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Callao,27 de mayo del 2024</t>
  </si>
  <si>
    <t xml:space="preserve">        Fecha  : 26/05/2024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</si>
</sst>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2" zoomScaleNormal="22" workbookViewId="0">
      <selection activeCell="P31" sqref="P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68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1625.35</v>
      </c>
      <c r="F12" s="24">
        <v>0</v>
      </c>
      <c r="G12" s="24">
        <v>10771.81</v>
      </c>
      <c r="H12" s="24">
        <v>1090.2449999999999</v>
      </c>
      <c r="I12" s="24">
        <v>14677.795</v>
      </c>
      <c r="J12" s="24">
        <v>1527.385</v>
      </c>
      <c r="K12" s="24">
        <v>270.09500000000003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1547.9349999999999</v>
      </c>
      <c r="R12" s="24">
        <v>0</v>
      </c>
      <c r="S12" s="24">
        <v>478.32499999999999</v>
      </c>
      <c r="T12" s="24">
        <v>0</v>
      </c>
      <c r="U12" s="24">
        <v>308.35000000000002</v>
      </c>
      <c r="V12" s="24">
        <v>876.85500000000002</v>
      </c>
      <c r="W12" s="24">
        <v>0</v>
      </c>
      <c r="X12" s="24">
        <v>0</v>
      </c>
      <c r="Y12" s="24">
        <v>1725.415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99.08</v>
      </c>
      <c r="AN12" s="24">
        <v>430.10500000000002</v>
      </c>
      <c r="AO12" s="24">
        <f>SUMIF($C$11:$AN$11,"Ind",C12:AN12)</f>
        <v>31504.155000000006</v>
      </c>
      <c r="AP12" s="24">
        <f>SUMIF($C$11:$AN$11,"I.Mad",C12:AN12)</f>
        <v>3924.59</v>
      </c>
      <c r="AQ12" s="24">
        <f>SUM(AO12:AP12)</f>
        <v>35428.74500000001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6</v>
      </c>
      <c r="F13" s="24" t="s">
        <v>33</v>
      </c>
      <c r="G13" s="24">
        <v>29</v>
      </c>
      <c r="H13" s="24">
        <v>11</v>
      </c>
      <c r="I13" s="24">
        <v>76</v>
      </c>
      <c r="J13" s="24">
        <v>22</v>
      </c>
      <c r="K13" s="24">
        <v>1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10</v>
      </c>
      <c r="R13" s="24" t="s">
        <v>33</v>
      </c>
      <c r="S13" s="24">
        <v>5</v>
      </c>
      <c r="T13" s="24" t="s">
        <v>33</v>
      </c>
      <c r="U13" s="24">
        <v>4</v>
      </c>
      <c r="V13" s="24">
        <v>17</v>
      </c>
      <c r="W13" s="24" t="s">
        <v>33</v>
      </c>
      <c r="X13" s="24" t="s">
        <v>33</v>
      </c>
      <c r="Y13" s="24">
        <v>11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</v>
      </c>
      <c r="AN13" s="24">
        <v>5</v>
      </c>
      <c r="AO13" s="24">
        <f>SUMIF($C$11:$AN$11,"Ind*",C13:AN13)</f>
        <v>143</v>
      </c>
      <c r="AP13" s="24">
        <f>SUMIF($C$11:$AN$11,"I.Mad",C13:AN13)</f>
        <v>55</v>
      </c>
      <c r="AQ13" s="24">
        <f>SUM(AO13:AP13)</f>
        <v>198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10</v>
      </c>
      <c r="H14" s="24" t="s">
        <v>64</v>
      </c>
      <c r="I14" s="24">
        <v>7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</v>
      </c>
      <c r="R14" s="24" t="s">
        <v>33</v>
      </c>
      <c r="S14" s="24">
        <v>5</v>
      </c>
      <c r="T14" s="24" t="s">
        <v>33</v>
      </c>
      <c r="U14" s="24">
        <v>1</v>
      </c>
      <c r="V14" s="24">
        <v>6</v>
      </c>
      <c r="W14" s="24" t="s">
        <v>33</v>
      </c>
      <c r="X14" s="24" t="s">
        <v>33</v>
      </c>
      <c r="Y14" s="24" t="s">
        <v>64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64</v>
      </c>
      <c r="AN14" s="24">
        <v>2</v>
      </c>
      <c r="AO14" s="24">
        <f>SUMIF($C$11:$AN$11,"Ind*",C14:AN14)</f>
        <v>27</v>
      </c>
      <c r="AP14" s="24">
        <f>SUMIF($C$11:$AN$11,"I.Mad",C14:AN14)</f>
        <v>10</v>
      </c>
      <c r="AQ14" s="24">
        <f>SUM(AO14:AP14)</f>
        <v>37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3.3100451439391998</v>
      </c>
      <c r="F15" s="24" t="s">
        <v>33</v>
      </c>
      <c r="G15" s="24">
        <v>15.9042011273445</v>
      </c>
      <c r="H15" s="24" t="s">
        <v>33</v>
      </c>
      <c r="I15" s="24">
        <v>11.6305852460087</v>
      </c>
      <c r="J15" s="24">
        <v>4.7087659012065997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37.096774193551198</v>
      </c>
      <c r="R15" s="24" t="s">
        <v>33</v>
      </c>
      <c r="S15" s="24">
        <v>74.380529338895897</v>
      </c>
      <c r="T15" s="24" t="s">
        <v>33</v>
      </c>
      <c r="U15" s="24">
        <v>41.314553990604402</v>
      </c>
      <c r="V15" s="24">
        <v>46.252423604445703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>
        <v>68.277214302046005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</v>
      </c>
      <c r="H16" s="27" t="s">
        <v>33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10.5</v>
      </c>
      <c r="T16" s="27" t="s">
        <v>33</v>
      </c>
      <c r="U16" s="27">
        <v>12</v>
      </c>
      <c r="V16" s="27">
        <v>12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7">
        <v>11.5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>
        <v>8.0869999999999997E-2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7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8.0869999999999997E-2</v>
      </c>
      <c r="AQ30" s="32">
        <f t="shared" si="2"/>
        <v>8.0869999999999997E-2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1625.35</v>
      </c>
      <c r="F41" s="32">
        <f t="shared" si="3"/>
        <v>0</v>
      </c>
      <c r="G41" s="32">
        <f t="shared" si="3"/>
        <v>10771.81</v>
      </c>
      <c r="H41" s="32">
        <f>+SUM(H24:H40,H18,H12)</f>
        <v>1090.2449999999999</v>
      </c>
      <c r="I41" s="32">
        <f>+SUM(I24:I40,I18,I12)</f>
        <v>14677.795</v>
      </c>
      <c r="J41" s="32">
        <f t="shared" si="3"/>
        <v>1527.46587</v>
      </c>
      <c r="K41" s="32">
        <f t="shared" si="3"/>
        <v>270.09500000000003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1547.9349999999999</v>
      </c>
      <c r="R41" s="32">
        <f t="shared" si="3"/>
        <v>0</v>
      </c>
      <c r="S41" s="32">
        <f t="shared" si="3"/>
        <v>478.32499999999999</v>
      </c>
      <c r="T41" s="32">
        <f t="shared" si="3"/>
        <v>0</v>
      </c>
      <c r="U41" s="32">
        <f t="shared" si="3"/>
        <v>308.35000000000002</v>
      </c>
      <c r="V41" s="32">
        <f t="shared" si="3"/>
        <v>876.85500000000002</v>
      </c>
      <c r="W41" s="32">
        <f t="shared" si="3"/>
        <v>0</v>
      </c>
      <c r="X41" s="32">
        <f t="shared" si="3"/>
        <v>0</v>
      </c>
      <c r="Y41" s="32">
        <f t="shared" si="3"/>
        <v>1725.415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99.08</v>
      </c>
      <c r="AN41" s="32">
        <f>+SUM(AN24:AN40,AN18,AN12)</f>
        <v>430.10500000000002</v>
      </c>
      <c r="AO41" s="32">
        <f>SUM(AO12,AO18,AO24:AO37)</f>
        <v>31504.155000000006</v>
      </c>
      <c r="AP41" s="32">
        <f>SUM(AP12,AP18,AP24:AP37)</f>
        <v>3924.6708699999999</v>
      </c>
      <c r="AQ41" s="32">
        <f t="shared" si="2"/>
        <v>35428.825870000008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2024-05-28T14:30:31Z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