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<sst xmlns="http://schemas.openxmlformats.org/spreadsheetml/2006/main" count="349" uniqueCount="67">
  <si>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</si>
  <si>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</si>
  <si>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</si>
  <si>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</si>
  <si>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</si>
  <si>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</si>
  <si>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</si>
  <si>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</si>
  <si>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</si>
  <si>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</si>
  <si>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</si>
  <si>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</si>
  <si>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</si>
  <si>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</si>
  <si>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</si>
  <si>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</si>
  <si>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</si>
  <si>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</si>
  <si>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</si>
  <si>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</si>
  <si>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</si>
  <si>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</si>
  <si>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</si>
  <si>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</si>
  <si>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</si>
  <si>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</si>
  <si>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</si>
  <si>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</si>
  <si>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</si>
  <si>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</si>
  <si>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</si>
  <si>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</si>
  <si>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</si>
  <si>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</si>
  <si>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</si>
  <si>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</si>
  <si>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</si>
  <si>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</si>
  <si>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</si>
  <si>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</si>
  <si>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</si>
  <si>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</si>
  <si>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</si>
  <si>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</si>
  <si>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</si>
  <si>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</si>
  <si>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</si>
  <si>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</si>
  <si>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</si>
  <si>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</si>
  <si>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</si>
  <si>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</si>
  <si>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</si>
  <si>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</si>
  <si>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</si>
  <si>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</si>
  <si>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</si>
  <si>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</si>
  <si>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</si>
  <si>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</si>
  <si>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</si>
  <si>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S/M</t>
  </si>
  <si>
    <t>PAMPANITO</t>
  </si>
  <si>
    <t>PEZ AGUJA</t>
  </si>
  <si>
    <t xml:space="preserve">        Fecha  : 26/04/2017</t>
  </si>
  <si>
    <t>Callao, 27 de abril del 2017</t>
  </si>
  <si>
    <t>10.5y14.0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</si>
</sst>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V28" sqref="V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34.5703125" style="2" customWidth="1"/>
    <col min="28" max="28" width="22.28515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64</v>
      </c>
      <c r="AP8" s="119"/>
      <c r="AQ8" s="119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4" t="s">
        <v>6</v>
      </c>
      <c r="H10" s="125"/>
      <c r="I10" s="126" t="s">
        <v>45</v>
      </c>
      <c r="J10" s="126"/>
      <c r="K10" s="126" t="s">
        <v>7</v>
      </c>
      <c r="L10" s="126"/>
      <c r="M10" s="116" t="s">
        <v>8</v>
      </c>
      <c r="N10" s="127"/>
      <c r="O10" s="116" t="s">
        <v>9</v>
      </c>
      <c r="P10" s="127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53</v>
      </c>
      <c r="X10" s="125"/>
      <c r="Y10" s="116" t="s">
        <v>47</v>
      </c>
      <c r="Z10" s="117"/>
      <c r="AA10" s="124" t="s">
        <v>38</v>
      </c>
      <c r="AB10" s="125"/>
      <c r="AC10" s="124" t="s">
        <v>13</v>
      </c>
      <c r="AD10" s="125"/>
      <c r="AE10" s="123" t="s">
        <v>57</v>
      </c>
      <c r="AF10" s="117"/>
      <c r="AG10" s="123" t="s">
        <v>48</v>
      </c>
      <c r="AH10" s="117"/>
      <c r="AI10" s="123" t="s">
        <v>49</v>
      </c>
      <c r="AJ10" s="117"/>
      <c r="AK10" s="123" t="s">
        <v>50</v>
      </c>
      <c r="AL10" s="117"/>
      <c r="AM10" s="123" t="s">
        <v>51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3356.0150000000003</v>
      </c>
      <c r="H12" s="51">
        <v>2155.41</v>
      </c>
      <c r="I12" s="51">
        <v>5937.63</v>
      </c>
      <c r="J12" s="51">
        <v>4352.4399999999996</v>
      </c>
      <c r="K12" s="51">
        <v>1158.3900000000001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7625</v>
      </c>
      <c r="R12" s="51">
        <v>0</v>
      </c>
      <c r="S12" s="51">
        <v>3990</v>
      </c>
      <c r="T12" s="51">
        <v>75</v>
      </c>
      <c r="U12" s="51">
        <v>825</v>
      </c>
      <c r="V12" s="51">
        <v>150</v>
      </c>
      <c r="W12" s="51">
        <v>4585</v>
      </c>
      <c r="X12" s="51">
        <v>0</v>
      </c>
      <c r="Y12" s="51">
        <v>5146.41</v>
      </c>
      <c r="Z12" s="51">
        <v>1157.5550000000001</v>
      </c>
      <c r="AA12" s="51">
        <v>2269.016534040672</v>
      </c>
      <c r="AB12" s="51">
        <v>0</v>
      </c>
      <c r="AC12" s="51">
        <v>5408.012855831038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392.185</v>
      </c>
      <c r="AN12" s="51">
        <v>0</v>
      </c>
      <c r="AO12" s="52">
        <f>SUMIF($C$11:$AN$11,"Ind*",C12:AN12)</f>
        <v>40692.659389871711</v>
      </c>
      <c r="AP12" s="52">
        <f>SUMIF($C$11:$AN$11,"I.Mad",C12:AN12)</f>
        <v>7890.4049999999997</v>
      </c>
      <c r="AQ12" s="52">
        <f>SUM(AO12:AP12)</f>
        <v>48583.06438987171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19</v>
      </c>
      <c r="H13" s="53">
        <v>32</v>
      </c>
      <c r="I13" s="53">
        <v>26</v>
      </c>
      <c r="J13" s="53">
        <v>85</v>
      </c>
      <c r="K13" s="53">
        <v>3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31</v>
      </c>
      <c r="R13" s="53" t="s">
        <v>20</v>
      </c>
      <c r="S13" s="53">
        <v>17</v>
      </c>
      <c r="T13" s="53">
        <v>1</v>
      </c>
      <c r="U13" s="53">
        <v>7</v>
      </c>
      <c r="V13" s="53">
        <v>2</v>
      </c>
      <c r="W13" s="53">
        <v>17</v>
      </c>
      <c r="X13" s="53" t="s">
        <v>20</v>
      </c>
      <c r="Y13" s="53">
        <v>24</v>
      </c>
      <c r="Z13" s="53">
        <v>12</v>
      </c>
      <c r="AA13" s="53">
        <v>7</v>
      </c>
      <c r="AB13" s="53" t="s">
        <v>20</v>
      </c>
      <c r="AC13" s="53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3</v>
      </c>
      <c r="AN13" s="53" t="s">
        <v>20</v>
      </c>
      <c r="AO13" s="52">
        <f>SUMIF($C$11:$AN$11,"Ind*",C13:AN13)</f>
        <v>174</v>
      </c>
      <c r="AP13" s="52">
        <f>SUMIF($C$11:$AN$11,"I.Mad",C13:AN13)</f>
        <v>132</v>
      </c>
      <c r="AQ13" s="52">
        <f>SUM(AO13:AP13)</f>
        <v>306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5</v>
      </c>
      <c r="H14" s="53">
        <v>10</v>
      </c>
      <c r="I14" s="53">
        <v>6</v>
      </c>
      <c r="J14" s="53">
        <v>13</v>
      </c>
      <c r="K14" s="53">
        <v>3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10</v>
      </c>
      <c r="R14" s="53" t="s">
        <v>20</v>
      </c>
      <c r="S14" s="53">
        <v>7</v>
      </c>
      <c r="T14" s="53" t="s">
        <v>61</v>
      </c>
      <c r="U14" s="53">
        <v>3</v>
      </c>
      <c r="V14" s="53">
        <v>1</v>
      </c>
      <c r="W14" s="53">
        <v>7</v>
      </c>
      <c r="X14" s="53" t="s">
        <v>20</v>
      </c>
      <c r="Y14" s="53">
        <v>7</v>
      </c>
      <c r="Z14" s="53">
        <v>3</v>
      </c>
      <c r="AA14" s="53">
        <v>4</v>
      </c>
      <c r="AB14" s="53" t="s">
        <v>20</v>
      </c>
      <c r="AC14" s="53">
        <v>7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20</v>
      </c>
      <c r="AO14" s="52">
        <f>SUMIF($C$11:$AN$11,"Ind*",C14:AN14)</f>
        <v>62</v>
      </c>
      <c r="AP14" s="52">
        <f>SUMIF($C$11:$AN$11,"I.Mad",C14:AN14)</f>
        <v>27</v>
      </c>
      <c r="AQ14" s="52">
        <f>SUM(AO14:AP14)</f>
        <v>89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30.046113357883801</v>
      </c>
      <c r="H15" s="53">
        <v>5.128409006721197E-2</v>
      </c>
      <c r="I15" s="53">
        <v>9.9733901065065194</v>
      </c>
      <c r="J15" s="53">
        <v>22.416990318397229</v>
      </c>
      <c r="K15" s="53">
        <v>27.86391125122821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20.992607711177971</v>
      </c>
      <c r="R15" s="53" t="s">
        <v>20</v>
      </c>
      <c r="S15" s="53">
        <v>44.789538650407813</v>
      </c>
      <c r="T15" s="53" t="s">
        <v>20</v>
      </c>
      <c r="U15" s="53">
        <v>49.869235317419772</v>
      </c>
      <c r="V15" s="53">
        <v>92.039800995024876</v>
      </c>
      <c r="W15" s="53">
        <v>3.7183892425733474</v>
      </c>
      <c r="X15" s="53" t="s">
        <v>20</v>
      </c>
      <c r="Y15" s="53">
        <v>49.582265578373949</v>
      </c>
      <c r="Z15" s="53">
        <v>56.999687484308623</v>
      </c>
      <c r="AA15" s="53">
        <v>58.234740473178455</v>
      </c>
      <c r="AB15" s="53" t="s">
        <v>20</v>
      </c>
      <c r="AC15" s="53">
        <v>53.054878399702432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56.913172124464175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66</v>
      </c>
      <c r="H16" s="58">
        <v>14</v>
      </c>
      <c r="I16" s="58">
        <v>14</v>
      </c>
      <c r="J16" s="58">
        <v>14</v>
      </c>
      <c r="K16" s="58">
        <v>12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11.5</v>
      </c>
      <c r="T16" s="58" t="s">
        <v>20</v>
      </c>
      <c r="U16" s="58">
        <v>11</v>
      </c>
      <c r="V16" s="58">
        <v>11.5</v>
      </c>
      <c r="W16" s="58">
        <v>14</v>
      </c>
      <c r="X16" s="58" t="s">
        <v>20</v>
      </c>
      <c r="Y16" s="58">
        <v>11</v>
      </c>
      <c r="Z16" s="58">
        <v>11</v>
      </c>
      <c r="AA16" s="58">
        <v>11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11.5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>
        <v>0.98346595932802827</v>
      </c>
      <c r="AB30" s="55"/>
      <c r="AC30" s="55">
        <v>1.9871441689623508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1"/>
        <v>2.970610128290379</v>
      </c>
      <c r="AP30" s="52">
        <f t="shared" si="2"/>
        <v>0</v>
      </c>
      <c r="AQ30" s="55">
        <f t="shared" si="0"/>
        <v>2.970610128290379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63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62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3356.0150000000003</v>
      </c>
      <c r="H38" s="55">
        <f t="shared" si="3"/>
        <v>2155.41</v>
      </c>
      <c r="I38" s="55">
        <f t="shared" si="3"/>
        <v>5937.63</v>
      </c>
      <c r="J38" s="55">
        <f t="shared" si="3"/>
        <v>4352.4399999999996</v>
      </c>
      <c r="K38" s="55">
        <f t="shared" si="3"/>
        <v>1158.3900000000001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7625</v>
      </c>
      <c r="R38" s="55">
        <f t="shared" si="3"/>
        <v>0</v>
      </c>
      <c r="S38" s="55">
        <f t="shared" si="3"/>
        <v>3990</v>
      </c>
      <c r="T38" s="55">
        <f t="shared" si="3"/>
        <v>75</v>
      </c>
      <c r="U38" s="55">
        <f t="shared" si="3"/>
        <v>825</v>
      </c>
      <c r="V38" s="55">
        <f t="shared" si="3"/>
        <v>150</v>
      </c>
      <c r="W38" s="55">
        <f t="shared" si="3"/>
        <v>4585</v>
      </c>
      <c r="X38" s="55">
        <f t="shared" si="3"/>
        <v>0</v>
      </c>
      <c r="Y38" s="55">
        <f t="shared" si="3"/>
        <v>5146.41</v>
      </c>
      <c r="Z38" s="55">
        <f t="shared" si="3"/>
        <v>1157.5550000000001</v>
      </c>
      <c r="AA38" s="55">
        <f t="shared" si="3"/>
        <v>2270</v>
      </c>
      <c r="AB38" s="55">
        <f t="shared" si="3"/>
        <v>0</v>
      </c>
      <c r="AC38" s="55">
        <f t="shared" si="3"/>
        <v>5410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392.185</v>
      </c>
      <c r="AN38" s="55">
        <f t="shared" si="3"/>
        <v>0</v>
      </c>
      <c r="AO38" s="55">
        <f>SUM(AO12,AO18,AO24:AO37)</f>
        <v>40695.630000000005</v>
      </c>
      <c r="AP38" s="55">
        <f>SUM(AP12,AP18,AP24:AP37)</f>
        <v>7890.4049999999997</v>
      </c>
      <c r="AQ38" s="55">
        <f>SUM(AO38:AP38)</f>
        <v>48586.035000000003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18.7</v>
      </c>
      <c r="H39" s="57"/>
      <c r="I39" s="57">
        <v>22.4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2017-04-27T17:30:28Z</dcterms:modified>
</cp:coreProperties>
</file>