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<sst xmlns="http://schemas.openxmlformats.org/spreadsheetml/2006/main" count="375" uniqueCount="67">
  <si>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</si>
  <si>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</si>
  <si>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</si>
  <si>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</si>
  <si>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</si>
  <si>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</si>
  <si>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</si>
  <si>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</si>
  <si>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</si>
  <si>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</si>
  <si>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</si>
  <si>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</si>
  <si>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</si>
  <si>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</si>
  <si>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</si>
  <si>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</si>
  <si>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</si>
  <si>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</si>
  <si>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</si>
  <si>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</si>
  <si>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</si>
  <si>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</si>
  <si>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</si>
  <si>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</si>
  <si>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</si>
  <si>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</si>
  <si>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</si>
  <si>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</si>
  <si>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</si>
  <si>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</si>
  <si>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</si>
  <si>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</si>
  <si>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</si>
  <si>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</si>
  <si>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</si>
  <si>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</si>
  <si>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</si>
  <si>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</si>
  <si>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</si>
  <si>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</si>
  <si>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</si>
  <si>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</si>
  <si>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</si>
  <si>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</si>
  <si>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</si>
  <si>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</si>
  <si>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</si>
  <si>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</si>
  <si>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</si>
  <si>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</si>
  <si>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</si>
  <si>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</si>
  <si>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</si>
  <si>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</si>
  <si>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</si>
  <si>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</si>
  <si>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</si>
  <si>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</si>
  <si>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</si>
  <si>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>R.M.N° 301-2013-PRODUCE, R.M.N° 087-2014-PRODUCE, R.M.N° 089-2014-PRODUCE,  R.M.N° 109-2014-PRODUCE</t>
  </si>
  <si>
    <t>S/M</t>
  </si>
  <si>
    <t>Callao, 28 abril del 2014</t>
  </si>
  <si>
    <t xml:space="preserve"> TDR/mfm/due/jsr</t>
  </si>
  <si>
    <t xml:space="preserve">        Fecha  : 26/04/2014</t>
  </si>
  <si>
    <t>14.5 y 10.0</t>
  </si>
  <si>
    <t>14.0 y 12.5</t>
  </si>
  <si>
    <t>14.0 y 9.5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</si>
</sst>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8" fontId="39" fillId="0" borderId="10" xfId="0" applyNumberFormat="1" applyFont="1" applyBorder="1" applyAlignment="1">
      <alignment horizontal="center"/>
    </xf>
    <xf numFmtId="1" fontId="15" fillId="0" borderId="21" xfId="0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9" zoomScaleNormal="39" zoomScalePageLayoutView="0" workbookViewId="0" topLeftCell="A1">
      <selection activeCell="AK20" sqref="AK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22" width="16.421875" style="2" customWidth="1"/>
    <col min="23" max="23" width="22.28125" style="2" customWidth="1"/>
    <col min="24" max="24" width="24.140625" style="2" customWidth="1"/>
    <col min="25" max="25" width="19.140625" style="2" bestFit="1" customWidth="1"/>
    <col min="26" max="26" width="16.421875" style="2" customWidth="1"/>
    <col min="27" max="27" width="19.7109375" style="2" customWidth="1"/>
    <col min="28" max="28" width="16.421875" style="2" customWidth="1"/>
    <col min="29" max="29" width="19.8515625" style="2" customWidth="1"/>
    <col min="30" max="30" width="16.57421875" style="2" customWidth="1"/>
    <col min="31" max="31" width="18.57421875" style="2" customWidth="1"/>
    <col min="32" max="32" width="16.421875" style="2" customWidth="1"/>
    <col min="33" max="33" width="16.57421875" style="2" customWidth="1"/>
    <col min="34" max="38" width="16.421875" style="2" customWidth="1"/>
    <col min="39" max="39" width="17.42187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2" t="s">
        <v>58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35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63</v>
      </c>
      <c r="AP6" s="95"/>
      <c r="AQ6" s="95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98" t="s">
        <v>15</v>
      </c>
      <c r="AD8" s="89"/>
      <c r="AE8" s="98" t="s">
        <v>16</v>
      </c>
      <c r="AF8" s="89"/>
      <c r="AG8" s="98" t="s">
        <v>17</v>
      </c>
      <c r="AH8" s="89"/>
      <c r="AI8" s="98" t="s">
        <v>46</v>
      </c>
      <c r="AJ8" s="89"/>
      <c r="AK8" s="98" t="s">
        <v>18</v>
      </c>
      <c r="AL8" s="89"/>
      <c r="AM8" s="88" t="s">
        <v>55</v>
      </c>
      <c r="AN8" s="89"/>
      <c r="AO8" s="99" t="s">
        <v>19</v>
      </c>
      <c r="AP8" s="100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54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375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150</v>
      </c>
      <c r="T10" s="64">
        <v>0</v>
      </c>
      <c r="U10" s="64">
        <v>0</v>
      </c>
      <c r="V10" s="64">
        <v>0</v>
      </c>
      <c r="W10" s="64">
        <v>1910</v>
      </c>
      <c r="X10" s="64">
        <v>40</v>
      </c>
      <c r="Y10" s="64">
        <v>3676</v>
      </c>
      <c r="Z10" s="64">
        <v>43</v>
      </c>
      <c r="AA10" s="64">
        <v>3680</v>
      </c>
      <c r="AB10" s="64">
        <v>555</v>
      </c>
      <c r="AC10" s="64">
        <v>9410</v>
      </c>
      <c r="AD10" s="64">
        <v>170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102">
        <v>0</v>
      </c>
      <c r="AL10" s="69">
        <v>0</v>
      </c>
      <c r="AM10" s="64">
        <v>732</v>
      </c>
      <c r="AN10" s="69">
        <v>0</v>
      </c>
      <c r="AO10" s="65">
        <f>SUMIF($C$9:$AN$9,"I.Mad",B10:AM10)</f>
        <v>19933</v>
      </c>
      <c r="AP10" s="65">
        <f aca="true" t="shared" si="0" ref="AO10:AP12">SUMIF($C$9:$AN$9,"I.Mad",C10:AN10)</f>
        <v>808</v>
      </c>
      <c r="AQ10" s="65">
        <f>SUM(AO10:AP10)</f>
        <v>20741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>
        <v>3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>
        <v>2</v>
      </c>
      <c r="T11" s="66" t="s">
        <v>25</v>
      </c>
      <c r="U11" s="66" t="s">
        <v>25</v>
      </c>
      <c r="V11" s="66" t="s">
        <v>25</v>
      </c>
      <c r="W11" s="66">
        <v>7</v>
      </c>
      <c r="X11" s="66">
        <v>2</v>
      </c>
      <c r="Y11" s="66">
        <v>22</v>
      </c>
      <c r="Z11" s="66">
        <v>1</v>
      </c>
      <c r="AA11" s="66">
        <v>13</v>
      </c>
      <c r="AB11" s="66">
        <v>5</v>
      </c>
      <c r="AC11" s="66">
        <v>35</v>
      </c>
      <c r="AD11" s="66">
        <v>2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3</v>
      </c>
      <c r="AN11" s="66" t="s">
        <v>25</v>
      </c>
      <c r="AO11" s="65">
        <f t="shared" si="0"/>
        <v>85</v>
      </c>
      <c r="AP11" s="65">
        <f t="shared" si="0"/>
        <v>10</v>
      </c>
      <c r="AQ11" s="65">
        <f>SUM(AO11:AP11)</f>
        <v>95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5" t="s">
        <v>60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>
        <v>1</v>
      </c>
      <c r="T12" s="66" t="s">
        <v>25</v>
      </c>
      <c r="U12" s="66" t="s">
        <v>25</v>
      </c>
      <c r="V12" s="66" t="s">
        <v>25</v>
      </c>
      <c r="W12" s="66">
        <v>5</v>
      </c>
      <c r="X12" s="66">
        <v>1</v>
      </c>
      <c r="Y12" s="66">
        <v>6</v>
      </c>
      <c r="Z12" s="66" t="s">
        <v>60</v>
      </c>
      <c r="AA12" s="66">
        <v>6</v>
      </c>
      <c r="AB12" s="65" t="s">
        <v>60</v>
      </c>
      <c r="AC12" s="66">
        <v>7</v>
      </c>
      <c r="AD12" s="66">
        <v>1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2</v>
      </c>
      <c r="AN12" s="66" t="s">
        <v>25</v>
      </c>
      <c r="AO12" s="65">
        <f t="shared" si="0"/>
        <v>27</v>
      </c>
      <c r="AP12" s="65">
        <f t="shared" si="0"/>
        <v>2</v>
      </c>
      <c r="AQ12" s="65">
        <f>SUM(AO12:AP12)</f>
        <v>29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>
        <v>0</v>
      </c>
      <c r="T13" s="66" t="s">
        <v>25</v>
      </c>
      <c r="U13" s="66" t="s">
        <v>25</v>
      </c>
      <c r="V13" s="66" t="s">
        <v>25</v>
      </c>
      <c r="W13" s="66">
        <v>9.816073176933447</v>
      </c>
      <c r="X13" s="66">
        <v>8.695652173913043</v>
      </c>
      <c r="Y13" s="66">
        <v>3.4</v>
      </c>
      <c r="Z13" s="66" t="s">
        <v>25</v>
      </c>
      <c r="AA13" s="66">
        <v>1.86</v>
      </c>
      <c r="AB13" s="66" t="s">
        <v>25</v>
      </c>
      <c r="AC13" s="66">
        <v>0.29</v>
      </c>
      <c r="AD13" s="66">
        <v>3.31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0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>
        <v>14</v>
      </c>
      <c r="T14" s="72" t="s">
        <v>25</v>
      </c>
      <c r="U14" s="72" t="s">
        <v>25</v>
      </c>
      <c r="V14" s="72" t="s">
        <v>25</v>
      </c>
      <c r="W14" s="101" t="s">
        <v>64</v>
      </c>
      <c r="X14" s="101" t="s">
        <v>65</v>
      </c>
      <c r="Y14" s="72">
        <v>13.5</v>
      </c>
      <c r="Z14" s="72" t="s">
        <v>25</v>
      </c>
      <c r="AA14" s="101" t="s">
        <v>66</v>
      </c>
      <c r="AB14" s="72" t="s">
        <v>25</v>
      </c>
      <c r="AC14" s="72">
        <v>13.5</v>
      </c>
      <c r="AD14" s="72">
        <v>13.5</v>
      </c>
      <c r="AE14" s="66" t="s">
        <v>25</v>
      </c>
      <c r="AF14" s="66" t="s">
        <v>25</v>
      </c>
      <c r="AG14" s="66" t="s">
        <v>25</v>
      </c>
      <c r="AH14" s="66" t="s">
        <v>25</v>
      </c>
      <c r="AI14" s="66" t="s">
        <v>25</v>
      </c>
      <c r="AJ14" s="66" t="s">
        <v>25</v>
      </c>
      <c r="AK14" s="66" t="s">
        <v>25</v>
      </c>
      <c r="AL14" s="66" t="s">
        <v>25</v>
      </c>
      <c r="AM14" s="72">
        <v>14.5</v>
      </c>
      <c r="AN14" s="66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>
        <v>249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885</v>
      </c>
      <c r="Z22" s="69"/>
      <c r="AA22" s="69">
        <v>552</v>
      </c>
      <c r="AB22" s="69"/>
      <c r="AC22" s="69">
        <v>150</v>
      </c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1836</v>
      </c>
      <c r="AP22" s="69">
        <f aca="true" t="shared" si="2" ref="AP22:AP35">SUMIF($C$9:$AN$9,"I.Mad",C22:AN22)</f>
        <v>0</v>
      </c>
      <c r="AQ22" s="69">
        <f aca="true" t="shared" si="3" ref="AQ22:AQ35">SUM(AO22:AP22)</f>
        <v>1836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>
        <v>201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63</v>
      </c>
      <c r="Z23" s="69"/>
      <c r="AA23" s="69">
        <v>3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267</v>
      </c>
      <c r="AP23" s="69">
        <f t="shared" si="2"/>
        <v>0</v>
      </c>
      <c r="AQ23" s="69">
        <f t="shared" si="3"/>
        <v>267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825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150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1910</v>
      </c>
      <c r="X36" s="69">
        <f t="shared" si="4"/>
        <v>40</v>
      </c>
      <c r="Y36" s="69">
        <f>+SUM(Y10,Y16,Y22:Y35)</f>
        <v>4624</v>
      </c>
      <c r="Z36" s="69">
        <f>+SUM(Z10,Z16,Z22:Z35)</f>
        <v>43</v>
      </c>
      <c r="AA36" s="69">
        <f>+SUM(AA10,AA16,AA22:AA35)</f>
        <v>4235</v>
      </c>
      <c r="AB36" s="69">
        <f t="shared" si="4"/>
        <v>555</v>
      </c>
      <c r="AC36" s="69">
        <f t="shared" si="4"/>
        <v>9560</v>
      </c>
      <c r="AD36" s="69">
        <f t="shared" si="4"/>
        <v>170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732</v>
      </c>
      <c r="AN36" s="69">
        <f t="shared" si="4"/>
        <v>0</v>
      </c>
      <c r="AO36" s="69">
        <f>SUM(AO10,AO16,AO22:AO35)</f>
        <v>22036</v>
      </c>
      <c r="AP36" s="69">
        <f>SUM(AP10,AP16,AP22:AP35)</f>
        <v>808</v>
      </c>
      <c r="AQ36" s="69">
        <f>SUM(AO36:AP36)</f>
        <v>22844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19.2</v>
      </c>
      <c r="H37" s="71"/>
      <c r="I37" s="71">
        <v>20.1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16.3</v>
      </c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62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2014-04-28T17:57:40Z</dcterms:modified>
  <cp:category/>
  <cp:version/>
  <cp:contentType/>
  <cp:contentStatus/>
</cp:coreProperties>
</file>