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CARDENAS\Downloads\"/>
    </mc:Choice>
  </mc:AlternateContent>
  <bookViews>
    <workbookView showSheetTabs="0" xWindow="0" yWindow="0" windowWidth="20490" windowHeight="765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40" i="1" l="1"/>
  <c r="AQ36" i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<sst xmlns="http://schemas.openxmlformats.org/spreadsheetml/2006/main" count="395" uniqueCount="69">
  <si>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</si>
  <si>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</si>
  <si>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</si>
  <si>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</si>
  <si>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</si>
  <si>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</si>
  <si>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</si>
  <si>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</si>
  <si>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</si>
  <si>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</si>
  <si>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</si>
  <si>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</si>
  <si>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</si>
  <si>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</si>
  <si>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</si>
  <si>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</si>
  <si>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</si>
  <si>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</si>
  <si>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</si>
  <si>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</si>
  <si>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</si>
  <si>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</si>
  <si>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</si>
  <si>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</si>
  <si>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</si>
  <si>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</si>
  <si>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</si>
  <si>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</si>
  <si>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</si>
  <si>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</si>
  <si>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</si>
  <si>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</si>
  <si>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</si>
  <si>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</si>
  <si>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</si>
  <si>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</si>
  <si>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</si>
  <si>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</si>
  <si>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</si>
  <si>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</si>
  <si>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</si>
  <si>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</si>
  <si>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</si>
  <si>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</si>
  <si>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</si>
  <si>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</si>
  <si>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</si>
  <si>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</si>
  <si>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</si>
  <si>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</si>
  <si>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</si>
  <si>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</si>
  <si>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</si>
  <si>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</si>
  <si>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</si>
  <si>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</si>
  <si>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</si>
  <si>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</si>
  <si>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</si>
  <si>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</si>
  <si>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</si>
  <si>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</si>
  <si>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</si>
  <si>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</si>
  <si>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</si>
  <si>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R.M.N°463-2021-PRODUCE R.M.N°008-2022-PRODUCE</t>
  </si>
  <si>
    <t xml:space="preserve">        Fecha  : 26/02/2022</t>
  </si>
  <si>
    <t>Callao, 27 de febrero del 2022</t>
  </si>
  <si>
    <t>10.5 y 13.0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</si>
</sst>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\ hh:mm"/>
    <numFmt numFmtId="165" formatCode="h:mm:ss\ AM/PM;@"/>
    <numFmt numFmtId="166" formatCode="0.000"/>
    <numFmt numFmtId="167" formatCode="0.0"/>
    <numFmt numFmtId="168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6" fillId="0" borderId="0"/>
    <xf numFmtId="0" fontId="25" fillId="0" borderId="0"/>
    <xf numFmtId="0" fontId="26" fillId="0" borderId="0"/>
    <xf numFmtId="168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25" fillId="0" borderId="0"/>
  </cellStyleXfs>
  <cellXfs count="74">
    <xf numFmtId="0" fontId="0" fillId="0" borderId="0" xfId="0"/>
    <xf numFmtId="0" fontId="4" fillId="0" borderId="0" xfId="0" applyFont="1"/>
    <xf numFmtId="0" fontId="5" fillId="0" borderId="0" xfId="1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4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6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7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7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7" fontId="12" fillId="2" borderId="4" xfId="0" applyNumberFormat="1" applyFont="1" applyFill="1" applyBorder="1" applyAlignment="1">
      <alignment horizontal="center" wrapText="1"/>
    </xf>
    <xf numFmtId="167" fontId="21" fillId="2" borderId="4" xfId="0" applyNumberFormat="1" applyFont="1" applyFill="1" applyBorder="1" applyAlignment="1">
      <alignment horizontal="center" wrapText="1"/>
    </xf>
    <xf numFmtId="167" fontId="21" fillId="0" borderId="4" xfId="0" applyNumberFormat="1" applyFont="1" applyBorder="1" applyAlignment="1">
      <alignment horizontal="center" wrapText="1"/>
    </xf>
    <xf numFmtId="167" fontId="17" fillId="0" borderId="2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7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7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5" fillId="0" borderId="0" xfId="0" applyFont="1" applyBorder="1" applyAlignment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</cellXfs>
  <cellStyles count="9">
    <cellStyle name="Estilo 1" xfId="3"/>
    <cellStyle name="Euro" xfId="4"/>
    <cellStyle name="Normal" xfId="0" builtinId="0"/>
    <cellStyle name="Normal 2" xfId="5"/>
    <cellStyle name="Normal 2 2" xfId="8"/>
    <cellStyle name="Normal 3" xfId="2"/>
    <cellStyle name="Normal 4" xfId="6"/>
    <cellStyle name="Normal 5" xfId="7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C16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6.710937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0" t="s">
        <v>63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5">
      <c r="B5" s="71" t="s">
        <v>3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4</v>
      </c>
      <c r="AN6" s="72"/>
      <c r="AO6" s="72"/>
      <c r="AP6" s="72"/>
      <c r="AQ6" s="72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66</v>
      </c>
      <c r="AP8" s="72"/>
      <c r="AQ8" s="72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67" t="s">
        <v>8</v>
      </c>
      <c r="D10" s="67"/>
      <c r="E10" s="67" t="s">
        <v>9</v>
      </c>
      <c r="F10" s="67"/>
      <c r="G10" s="67" t="s">
        <v>10</v>
      </c>
      <c r="H10" s="67"/>
      <c r="I10" s="67" t="s">
        <v>11</v>
      </c>
      <c r="J10" s="67"/>
      <c r="K10" s="67" t="s">
        <v>12</v>
      </c>
      <c r="L10" s="67"/>
      <c r="M10" s="67" t="s">
        <v>13</v>
      </c>
      <c r="N10" s="67"/>
      <c r="O10" s="67" t="s">
        <v>14</v>
      </c>
      <c r="P10" s="67"/>
      <c r="Q10" s="67" t="s">
        <v>15</v>
      </c>
      <c r="R10" s="67"/>
      <c r="S10" s="67" t="s">
        <v>16</v>
      </c>
      <c r="T10" s="67"/>
      <c r="U10" s="67" t="s">
        <v>17</v>
      </c>
      <c r="V10" s="67"/>
      <c r="W10" s="67" t="s">
        <v>18</v>
      </c>
      <c r="X10" s="67"/>
      <c r="Y10" s="69" t="s">
        <v>19</v>
      </c>
      <c r="Z10" s="69"/>
      <c r="AA10" s="67" t="s">
        <v>20</v>
      </c>
      <c r="AB10" s="67"/>
      <c r="AC10" s="67" t="s">
        <v>21</v>
      </c>
      <c r="AD10" s="67"/>
      <c r="AE10" s="67" t="s">
        <v>22</v>
      </c>
      <c r="AF10" s="67"/>
      <c r="AG10" s="67" t="s">
        <v>23</v>
      </c>
      <c r="AH10" s="67"/>
      <c r="AI10" s="67" t="s">
        <v>24</v>
      </c>
      <c r="AJ10" s="67"/>
      <c r="AK10" s="67" t="s">
        <v>25</v>
      </c>
      <c r="AL10" s="67"/>
      <c r="AM10" s="67" t="s">
        <v>26</v>
      </c>
      <c r="AN10" s="67"/>
      <c r="AO10" s="68" t="s">
        <v>27</v>
      </c>
      <c r="AP10" s="68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1462</v>
      </c>
      <c r="AF12" s="30">
        <v>245</v>
      </c>
      <c r="AG12" s="30">
        <v>0</v>
      </c>
      <c r="AH12" s="30">
        <v>0</v>
      </c>
      <c r="AI12" s="30">
        <v>0</v>
      </c>
      <c r="AJ12" s="30">
        <v>0</v>
      </c>
      <c r="AK12" s="30">
        <v>1028</v>
      </c>
      <c r="AL12" s="30">
        <v>0</v>
      </c>
      <c r="AM12" s="30">
        <v>1401</v>
      </c>
      <c r="AN12" s="30">
        <v>722</v>
      </c>
      <c r="AO12" s="30">
        <f>SUMIF($C$11:$AN$11,"Ind",C12:AN12)</f>
        <v>3891</v>
      </c>
      <c r="AP12" s="30">
        <f>SUMIF($C$11:$AN$11,"I.Mad",C12:AN12)</f>
        <v>967</v>
      </c>
      <c r="AQ12" s="30">
        <f>SUM(AO12:AP12)</f>
        <v>4858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 t="s">
        <v>33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>
        <v>13</v>
      </c>
      <c r="AF13" s="30">
        <v>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10</v>
      </c>
      <c r="AL13" s="30" t="s">
        <v>33</v>
      </c>
      <c r="AM13" s="30">
        <v>16</v>
      </c>
      <c r="AN13" s="30">
        <v>10</v>
      </c>
      <c r="AO13" s="30">
        <f>SUMIF($C$11:$AN$11,"Ind*",C13:AN13)</f>
        <v>39</v>
      </c>
      <c r="AP13" s="30">
        <f>SUMIF($C$11:$AN$11,"I.Mad",C13:AN13)</f>
        <v>13</v>
      </c>
      <c r="AQ13" s="30">
        <f>SUM(AO13:AP13)</f>
        <v>52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33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>
        <v>4</v>
      </c>
      <c r="AF14" s="30">
        <v>1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>
        <v>3</v>
      </c>
      <c r="AL14" s="30" t="s">
        <v>33</v>
      </c>
      <c r="AM14" s="30">
        <v>5</v>
      </c>
      <c r="AN14" s="30">
        <v>2</v>
      </c>
      <c r="AO14" s="30">
        <f>SUMIF($C$11:$AN$11,"Ind*",C14:AN14)</f>
        <v>12</v>
      </c>
      <c r="AP14" s="30">
        <f>SUMIF($C$11:$AN$11,"I.Mad",C14:AN14)</f>
        <v>3</v>
      </c>
      <c r="AQ14" s="30">
        <f>SUM(AO14:AP14)</f>
        <v>15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>
        <v>13.6</v>
      </c>
      <c r="AF15" s="30">
        <v>6.7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>
        <v>13.3</v>
      </c>
      <c r="AL15" s="30" t="s">
        <v>33</v>
      </c>
      <c r="AM15" s="30">
        <v>46</v>
      </c>
      <c r="AN15" s="30">
        <v>42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>
        <v>13</v>
      </c>
      <c r="AF16" s="36">
        <v>12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>
        <v>13</v>
      </c>
      <c r="AL16" s="36" t="s">
        <v>33</v>
      </c>
      <c r="AM16" s="36" t="s">
        <v>68</v>
      </c>
      <c r="AN16" s="36">
        <v>12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1462</v>
      </c>
      <c r="AF41" s="42">
        <f t="shared" si="3"/>
        <v>245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1028</v>
      </c>
      <c r="AL41" s="42">
        <f t="shared" si="3"/>
        <v>0</v>
      </c>
      <c r="AM41" s="42">
        <f t="shared" si="3"/>
        <v>1401</v>
      </c>
      <c r="AN41" s="42">
        <f t="shared" si="3"/>
        <v>722</v>
      </c>
      <c r="AO41" s="42">
        <f>SUM(AO12,AO18,AO24:AO37)</f>
        <v>3891</v>
      </c>
      <c r="AP41" s="42">
        <f>SUM(AP12,AP18,AP24:AP37)</f>
        <v>967</v>
      </c>
      <c r="AQ41" s="42">
        <f t="shared" si="2"/>
        <v>4858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16.3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2022-03-02T23:59:43Z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