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153C7EAE-7006-4C4D-B9E3-117422DAD30E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<sst xmlns="http://schemas.openxmlformats.org/spreadsheetml/2006/main" count="394" uniqueCount="69">
  <si>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</si>
  <si>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</si>
  <si>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</si>
  <si>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</si>
  <si>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</si>
  <si>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</si>
  <si>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</si>
  <si>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</si>
  <si>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</si>
  <si>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</si>
  <si>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</si>
  <si>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</si>
  <si>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</si>
  <si>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</si>
  <si>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</si>
  <si>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</si>
  <si>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</si>
  <si>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</si>
  <si>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</si>
  <si>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</si>
  <si>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</si>
  <si>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</si>
  <si>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</si>
  <si>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</si>
  <si>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</si>
  <si>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</si>
  <si>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</si>
  <si>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</si>
  <si>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</si>
  <si>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</si>
  <si>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</si>
  <si>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</si>
  <si>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</si>
  <si>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</si>
  <si>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</si>
  <si>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</si>
  <si>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</si>
  <si>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</si>
  <si>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</si>
  <si>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</si>
  <si>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</si>
  <si>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</si>
  <si>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</si>
  <si>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</si>
  <si>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</si>
  <si>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</si>
  <si>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</si>
  <si>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</si>
  <si>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</si>
  <si>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</si>
  <si>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</si>
  <si>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</si>
  <si>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</si>
  <si>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</si>
  <si>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</si>
  <si>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</si>
  <si>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</si>
  <si>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</si>
  <si>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</si>
  <si>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</si>
  <si>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</si>
  <si>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</si>
  <si>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</si>
  <si>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</si>
  <si>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</si>
  <si>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</si>
  <si>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</si>
  <si>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>Callao, 26 de diciembre del 2022</t>
  </si>
  <si>
    <t xml:space="preserve">        Fecha  : 25/12/2022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</si>
</sst>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D1" zoomScale="23" zoomScaleNormal="23" workbookViewId="0">
      <selection activeCell="AW13" sqref="AW1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68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1138.5549999999998</v>
      </c>
      <c r="H12" s="25">
        <v>1028.825</v>
      </c>
      <c r="I12" s="25">
        <v>311.18</v>
      </c>
      <c r="J12" s="25">
        <v>72.7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2240</v>
      </c>
      <c r="V12" s="25">
        <v>232.2</v>
      </c>
      <c r="W12" s="25">
        <v>0</v>
      </c>
      <c r="X12" s="25">
        <v>0</v>
      </c>
      <c r="Y12" s="25">
        <v>1938.2900000000002</v>
      </c>
      <c r="Z12" s="25">
        <v>928.03500000000008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5628.0249999999996</v>
      </c>
      <c r="AP12" s="25">
        <f>SUMIF($C$11:$AN$11,"I.Mad",C12:AN12)</f>
        <v>2261.7600000000002</v>
      </c>
      <c r="AQ12" s="25">
        <f>SUM(AO12:AP12)</f>
        <v>7889.7849999999999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9</v>
      </c>
      <c r="H13" s="25">
        <v>21</v>
      </c>
      <c r="I13" s="25">
        <v>2</v>
      </c>
      <c r="J13" s="25">
        <v>2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>
        <v>12</v>
      </c>
      <c r="V13" s="25">
        <v>3</v>
      </c>
      <c r="W13" s="25" t="s">
        <v>33</v>
      </c>
      <c r="X13" s="25" t="s">
        <v>33</v>
      </c>
      <c r="Y13" s="25">
        <v>17</v>
      </c>
      <c r="Z13" s="25">
        <v>15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40</v>
      </c>
      <c r="AP13" s="25">
        <f>SUMIF($C$11:$AN$11,"I.Mad",C13:AN13)</f>
        <v>41</v>
      </c>
      <c r="AQ13" s="25">
        <f>SUM(AO13:AP13)</f>
        <v>81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2</v>
      </c>
      <c r="H14" s="25">
        <v>1</v>
      </c>
      <c r="I14" s="25" t="s">
        <v>65</v>
      </c>
      <c r="J14" s="25" t="s">
        <v>65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>
        <v>4</v>
      </c>
      <c r="V14" s="25">
        <v>1</v>
      </c>
      <c r="W14" s="25" t="s">
        <v>33</v>
      </c>
      <c r="X14" s="25" t="s">
        <v>33</v>
      </c>
      <c r="Y14" s="25" t="s">
        <v>65</v>
      </c>
      <c r="Z14" s="25" t="s">
        <v>65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6</v>
      </c>
      <c r="AP14" s="25">
        <f>SUMIF($C$11:$AN$11,"I.Mad",C14:AN14)</f>
        <v>2</v>
      </c>
      <c r="AQ14" s="25">
        <f>SUM(AO14:AP14)</f>
        <v>8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0</v>
      </c>
      <c r="H15" s="25">
        <v>1.4925373134328357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30.9982130649392</v>
      </c>
      <c r="V15" s="25">
        <v>39.411764705882355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13.5</v>
      </c>
      <c r="H16" s="30">
        <v>13.5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12</v>
      </c>
      <c r="V16" s="30">
        <v>11.5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1138.5549999999998</v>
      </c>
      <c r="H41" s="36">
        <f t="shared" si="3"/>
        <v>1028.825</v>
      </c>
      <c r="I41" s="36">
        <f t="shared" si="3"/>
        <v>311.18</v>
      </c>
      <c r="J41" s="36">
        <f t="shared" si="3"/>
        <v>72.7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2240</v>
      </c>
      <c r="V41" s="36">
        <f t="shared" si="3"/>
        <v>232.2</v>
      </c>
      <c r="W41" s="36">
        <f t="shared" si="3"/>
        <v>0</v>
      </c>
      <c r="X41" s="36">
        <f t="shared" si="3"/>
        <v>0</v>
      </c>
      <c r="Y41" s="36">
        <f t="shared" si="3"/>
        <v>1938.2900000000002</v>
      </c>
      <c r="Z41" s="36">
        <f t="shared" si="3"/>
        <v>928.03500000000008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5628.0249999999996</v>
      </c>
      <c r="AP41" s="36">
        <f>SUM(AP12,AP18,AP24:AP37)</f>
        <v>2261.7600000000002</v>
      </c>
      <c r="AQ41" s="36">
        <f t="shared" si="2"/>
        <v>7889.7849999999999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16.8</v>
      </c>
      <c r="H42" s="30"/>
      <c r="I42" s="30">
        <v>20.399999999999999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2022-12-26T17:08:43Z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