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<sst xmlns="http://schemas.openxmlformats.org/spreadsheetml/2006/main" count="358" uniqueCount="69">
  <si>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</si>
  <si>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</si>
  <si>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</si>
  <si>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</si>
  <si>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</si>
  <si>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</si>
  <si>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</si>
  <si>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</si>
  <si>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</si>
  <si>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</si>
  <si>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</si>
  <si>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</si>
  <si>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</si>
  <si>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</si>
  <si>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</si>
  <si>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</si>
  <si>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</si>
  <si>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</si>
  <si>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</si>
  <si>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</si>
  <si>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</si>
  <si>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</si>
  <si>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</si>
  <si>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</si>
  <si>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</si>
  <si>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</si>
  <si>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</si>
  <si>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</si>
  <si>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</si>
  <si>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</si>
  <si>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</si>
  <si>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</si>
  <si>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</si>
  <si>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</si>
  <si>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</si>
  <si>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</si>
  <si>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</si>
  <si>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</si>
  <si>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</si>
  <si>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</si>
  <si>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</si>
  <si>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</si>
  <si>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</si>
  <si>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</si>
  <si>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</si>
  <si>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</si>
  <si>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</si>
  <si>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</si>
  <si>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</si>
  <si>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</si>
  <si>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</si>
  <si>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</si>
  <si>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</si>
  <si>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</si>
  <si>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</si>
  <si>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</si>
  <si>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</si>
  <si>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</si>
  <si>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</si>
  <si>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</si>
  <si>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</si>
  <si>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</si>
  <si>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</si>
  <si>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</si>
  <si>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</si>
  <si>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Callao, 26 de noviembre del 2018</t>
  </si>
  <si>
    <t>S/M</t>
  </si>
  <si>
    <t>PYROSOMA</t>
  </si>
  <si>
    <t xml:space="preserve">        Fecha  : 25/11/2018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</si>
</sst>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D15" sqref="AD1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10017.1</v>
      </c>
      <c r="H12" s="51">
        <v>3914.0950000000003</v>
      </c>
      <c r="I12" s="51">
        <v>12458.71</v>
      </c>
      <c r="J12" s="51">
        <v>9602.34</v>
      </c>
      <c r="K12" s="51">
        <v>1121.06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3510</v>
      </c>
      <c r="R12" s="51">
        <v>200</v>
      </c>
      <c r="S12" s="51">
        <v>1880</v>
      </c>
      <c r="T12" s="51">
        <v>125</v>
      </c>
      <c r="U12" s="51">
        <v>700</v>
      </c>
      <c r="V12" s="51">
        <v>735</v>
      </c>
      <c r="W12" s="51">
        <v>2780</v>
      </c>
      <c r="X12" s="51">
        <v>0</v>
      </c>
      <c r="Y12" s="51">
        <v>1242.085</v>
      </c>
      <c r="Z12" s="51">
        <v>0</v>
      </c>
      <c r="AA12" s="51">
        <v>4543.7584573572994</v>
      </c>
      <c r="AB12" s="51">
        <v>0</v>
      </c>
      <c r="AC12" s="51">
        <v>8063.6859999999997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251.07</v>
      </c>
      <c r="AN12" s="51">
        <v>58.21</v>
      </c>
      <c r="AO12" s="52">
        <f>SUMIF($C$11:$AN$11,"Ind*",C12:AN12)</f>
        <v>46567.4694573573</v>
      </c>
      <c r="AP12" s="52">
        <f>SUMIF($C$11:$AN$11,"I.Mad",C12:AN12)</f>
        <v>14634.645</v>
      </c>
      <c r="AQ12" s="52">
        <f>SUM(AO12:AP12)</f>
        <v>61202.114457357296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39</v>
      </c>
      <c r="H13" s="53">
        <v>89</v>
      </c>
      <c r="I13" s="53">
        <v>53</v>
      </c>
      <c r="J13" s="53">
        <v>166</v>
      </c>
      <c r="K13" s="53">
        <v>4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23</v>
      </c>
      <c r="R13" s="53">
        <v>4</v>
      </c>
      <c r="S13" s="53">
        <v>12</v>
      </c>
      <c r="T13" s="53">
        <v>2</v>
      </c>
      <c r="U13" s="53">
        <v>11</v>
      </c>
      <c r="V13" s="53">
        <v>14</v>
      </c>
      <c r="W13" s="53">
        <v>17</v>
      </c>
      <c r="X13" s="53" t="s">
        <v>19</v>
      </c>
      <c r="Y13" s="53">
        <v>10</v>
      </c>
      <c r="Z13" s="53" t="s">
        <v>19</v>
      </c>
      <c r="AA13" s="53">
        <v>24</v>
      </c>
      <c r="AB13" s="53" t="s">
        <v>19</v>
      </c>
      <c r="AC13" s="53">
        <v>49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>
        <v>4</v>
      </c>
      <c r="AN13" s="53">
        <v>3</v>
      </c>
      <c r="AO13" s="52">
        <f>SUMIF($C$11:$AN$11,"Ind*",C13:AN13)</f>
        <v>246</v>
      </c>
      <c r="AP13" s="52">
        <f>SUMIF($C$11:$AN$11,"I.Mad",C13:AN13)</f>
        <v>278</v>
      </c>
      <c r="AQ13" s="52">
        <f>SUM(AO13:AP13)</f>
        <v>524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7</v>
      </c>
      <c r="H14" s="53">
        <v>5</v>
      </c>
      <c r="I14" s="53">
        <v>5</v>
      </c>
      <c r="J14" s="53">
        <v>14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8</v>
      </c>
      <c r="R14" s="53">
        <v>1</v>
      </c>
      <c r="S14" s="53">
        <v>8</v>
      </c>
      <c r="T14" s="53" t="s">
        <v>66</v>
      </c>
      <c r="U14" s="53">
        <v>2</v>
      </c>
      <c r="V14" s="53">
        <v>5</v>
      </c>
      <c r="W14" s="53">
        <v>6</v>
      </c>
      <c r="X14" s="53" t="s">
        <v>19</v>
      </c>
      <c r="Y14" s="53">
        <v>1</v>
      </c>
      <c r="Z14" s="53" t="s">
        <v>19</v>
      </c>
      <c r="AA14" s="53">
        <v>6</v>
      </c>
      <c r="AB14" s="53" t="s">
        <v>19</v>
      </c>
      <c r="AC14" s="53">
        <v>11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66</v>
      </c>
      <c r="AN14" s="53">
        <v>2</v>
      </c>
      <c r="AO14" s="52">
        <f>SUMIF($C$11:$AN$11,"Ind*",C14:AN14)</f>
        <v>54</v>
      </c>
      <c r="AP14" s="52">
        <f>SUMIF($C$11:$AN$11,"I.Mad",C14:AN14)</f>
        <v>27</v>
      </c>
      <c r="AQ14" s="52">
        <f>SUM(AO14:AP14)</f>
        <v>81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0.12087962061298103</v>
      </c>
      <c r="H15" s="53">
        <v>0.29510047240367082</v>
      </c>
      <c r="I15" s="53">
        <v>0.38388572258816328</v>
      </c>
      <c r="J15" s="53">
        <v>0.15213870760587767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13.322119556414131</v>
      </c>
      <c r="R15" s="53">
        <v>9.4736842105263168</v>
      </c>
      <c r="S15" s="53">
        <v>11.911024122931288</v>
      </c>
      <c r="T15" s="53" t="s">
        <v>19</v>
      </c>
      <c r="U15" s="53">
        <v>3.9468259597883173</v>
      </c>
      <c r="V15" s="53">
        <v>5.7814760773466043</v>
      </c>
      <c r="W15" s="53">
        <v>17.061229003787322</v>
      </c>
      <c r="X15" s="53" t="s">
        <v>19</v>
      </c>
      <c r="Y15" s="53">
        <v>1.156069</v>
      </c>
      <c r="Z15" s="53" t="s">
        <v>19</v>
      </c>
      <c r="AA15" s="53">
        <v>14.950091530614706</v>
      </c>
      <c r="AB15" s="53" t="s">
        <v>19</v>
      </c>
      <c r="AC15" s="53">
        <v>28.434661752445972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>
        <v>2.5623539697119595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14.5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12.5</v>
      </c>
      <c r="R16" s="58">
        <v>13.5</v>
      </c>
      <c r="S16" s="58">
        <v>14</v>
      </c>
      <c r="T16" s="58" t="s">
        <v>19</v>
      </c>
      <c r="U16" s="58">
        <v>14</v>
      </c>
      <c r="V16" s="58">
        <v>14</v>
      </c>
      <c r="W16" s="58">
        <v>12.5</v>
      </c>
      <c r="X16" s="58" t="s">
        <v>19</v>
      </c>
      <c r="Y16" s="58">
        <v>13</v>
      </c>
      <c r="Z16" s="58" t="s">
        <v>19</v>
      </c>
      <c r="AA16" s="58">
        <v>13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>
        <v>13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/>
      <c r="Z30" s="55"/>
      <c r="AA30" s="55">
        <v>43.394676525153436</v>
      </c>
      <c r="AB30" s="71"/>
      <c r="AC30" s="55">
        <v>86.313999999999993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129.70867652515344</v>
      </c>
      <c r="AP30" s="52">
        <f t="shared" si="1"/>
        <v>0</v>
      </c>
      <c r="AQ30" s="55">
        <f t="shared" si="2"/>
        <v>129.70867652515344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67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10017.1</v>
      </c>
      <c r="H41" s="55">
        <f t="shared" si="8"/>
        <v>3914.0950000000003</v>
      </c>
      <c r="I41" s="55">
        <f t="shared" si="8"/>
        <v>12458.71</v>
      </c>
      <c r="J41" s="55">
        <f t="shared" si="8"/>
        <v>9602.34</v>
      </c>
      <c r="K41" s="55">
        <f t="shared" si="8"/>
        <v>1121.06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3510</v>
      </c>
      <c r="R41" s="55">
        <f t="shared" si="8"/>
        <v>200</v>
      </c>
      <c r="S41" s="55">
        <f t="shared" si="8"/>
        <v>1880</v>
      </c>
      <c r="T41" s="55">
        <f t="shared" si="8"/>
        <v>125</v>
      </c>
      <c r="U41" s="55">
        <f t="shared" si="8"/>
        <v>700</v>
      </c>
      <c r="V41" s="55">
        <f t="shared" si="8"/>
        <v>735</v>
      </c>
      <c r="W41" s="55">
        <f t="shared" si="8"/>
        <v>2780</v>
      </c>
      <c r="X41" s="55">
        <f t="shared" si="8"/>
        <v>0</v>
      </c>
      <c r="Y41" s="55">
        <f t="shared" si="8"/>
        <v>1242.085</v>
      </c>
      <c r="Z41" s="55">
        <f t="shared" si="8"/>
        <v>0</v>
      </c>
      <c r="AA41" s="55">
        <f t="shared" si="8"/>
        <v>4587.1531338824525</v>
      </c>
      <c r="AB41" s="55">
        <f t="shared" si="8"/>
        <v>0</v>
      </c>
      <c r="AC41" s="55">
        <f t="shared" si="8"/>
        <v>8150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251.07</v>
      </c>
      <c r="AN41" s="55">
        <f t="shared" si="8"/>
        <v>58.21</v>
      </c>
      <c r="AO41" s="55">
        <f>SUM(AO12,AO18,AO24:AO37)</f>
        <v>46697.178133882451</v>
      </c>
      <c r="AP41" s="55">
        <f>SUM(AP12,AP18,AP24:AP37)</f>
        <v>14634.645</v>
      </c>
      <c r="AQ41" s="55">
        <f>SUM(AO41:AP41)</f>
        <v>61331.823133882455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18.899999999999999</v>
      </c>
      <c r="H42" s="57"/>
      <c r="I42" s="57">
        <v>20.3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15.8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2018-11-26T17:40:13Z</dcterms:modified>
</cp:coreProperties>
</file>