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30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I38" i="5" l="1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C38" i="5"/>
  <c r="D38" i="5"/>
  <c r="E38" i="5"/>
  <c r="F38" i="5"/>
  <c r="G38" i="5" l="1"/>
  <c r="H38" i="5"/>
  <c r="AP14" i="5" l="1"/>
  <c r="AO14" i="5"/>
  <c r="AP13" i="5"/>
  <c r="AO13" i="5"/>
  <c r="AO12" i="5"/>
  <c r="AP12" i="5"/>
  <c r="AQ12" i="5" l="1"/>
  <c r="AP37" i="5" l="1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Q20" i="5" l="1"/>
  <c r="AQ32" i="5"/>
  <c r="AQ34" i="5"/>
  <c r="AQ19" i="5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<sst xmlns="http://schemas.openxmlformats.org/spreadsheetml/2006/main" count="378" uniqueCount="66">
  <si>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</si>
  <si>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</si>
  <si>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</si>
  <si>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</si>
  <si>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</si>
  <si>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</si>
  <si>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</si>
  <si>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</si>
  <si>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</si>
  <si>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</si>
  <si>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</si>
  <si>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</si>
  <si>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</si>
  <si>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</si>
  <si>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</si>
  <si>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</si>
  <si>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</si>
  <si>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</si>
  <si>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</si>
  <si>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</si>
  <si>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</si>
  <si>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</si>
  <si>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</si>
  <si>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</si>
  <si>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</si>
  <si>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</si>
  <si>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</si>
  <si>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</si>
  <si>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</si>
  <si>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</si>
  <si>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</si>
  <si>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</si>
  <si>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</si>
  <si>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</si>
  <si>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</si>
  <si>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</si>
  <si>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</si>
  <si>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</si>
  <si>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</si>
  <si>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</si>
  <si>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</si>
  <si>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</si>
  <si>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</si>
  <si>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</si>
  <si>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</si>
  <si>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</si>
  <si>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</si>
  <si>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</si>
  <si>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</si>
  <si>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</si>
  <si>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</si>
  <si>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</si>
  <si>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</si>
  <si>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</si>
  <si>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</si>
  <si>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</si>
  <si>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>PALOMETA</t>
  </si>
  <si>
    <t>PAMPANO TORO</t>
  </si>
  <si>
    <t xml:space="preserve">           Atención: Sr. Bruno Giuffra Monteverde</t>
  </si>
  <si>
    <t>GCQ/jsr</t>
  </si>
  <si>
    <t>Atico</t>
  </si>
  <si>
    <t>PEJERREY</t>
  </si>
  <si>
    <t>R.M.N°427-2015-PRODUCE,R.M.N°242-2016-PRODUCE,R.M.N°440-2016-PRODUCE, R.M.N° 457-2016</t>
  </si>
  <si>
    <t>S/M</t>
  </si>
  <si>
    <t xml:space="preserve">        Fecha  : 25/11/2016</t>
  </si>
  <si>
    <t>Callao, 26 de noviembre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</si>
</sst>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168" fontId="14" fillId="0" borderId="5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R29" sqref="R2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1" width="26.7109375" style="2" customWidth="1"/>
    <col min="12" max="16" width="19.28515625" style="2" customWidth="1"/>
    <col min="17" max="23" width="25.85546875" style="2" customWidth="1"/>
    <col min="24" max="24" width="22.7109375" style="2" customWidth="1"/>
    <col min="25" max="25" width="22.42578125" style="2" customWidth="1"/>
    <col min="26" max="26" width="25.710937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6" t="s">
        <v>58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2:48" ht="35.25" x14ac:dyDescent="0.5">
      <c r="B5" s="116" t="s">
        <v>40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7" t="s">
        <v>37</v>
      </c>
      <c r="AN6" s="117"/>
      <c r="AO6" s="117"/>
      <c r="AP6" s="117"/>
      <c r="AQ6" s="117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18"/>
      <c r="AP7" s="118"/>
      <c r="AQ7" s="118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7" t="s">
        <v>64</v>
      </c>
      <c r="AP8" s="117"/>
      <c r="AQ8" s="117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4" t="s">
        <v>4</v>
      </c>
      <c r="D10" s="115"/>
      <c r="E10" s="114" t="s">
        <v>5</v>
      </c>
      <c r="F10" s="115"/>
      <c r="G10" s="122" t="s">
        <v>6</v>
      </c>
      <c r="H10" s="123"/>
      <c r="I10" s="124" t="s">
        <v>45</v>
      </c>
      <c r="J10" s="124"/>
      <c r="K10" s="124" t="s">
        <v>7</v>
      </c>
      <c r="L10" s="124"/>
      <c r="M10" s="114" t="s">
        <v>8</v>
      </c>
      <c r="N10" s="125"/>
      <c r="O10" s="114" t="s">
        <v>9</v>
      </c>
      <c r="P10" s="125"/>
      <c r="Q10" s="122" t="s">
        <v>10</v>
      </c>
      <c r="R10" s="123"/>
      <c r="S10" s="122" t="s">
        <v>11</v>
      </c>
      <c r="T10" s="123"/>
      <c r="U10" s="122" t="s">
        <v>12</v>
      </c>
      <c r="V10" s="123"/>
      <c r="W10" s="122" t="s">
        <v>53</v>
      </c>
      <c r="X10" s="123"/>
      <c r="Y10" s="114" t="s">
        <v>47</v>
      </c>
      <c r="Z10" s="115"/>
      <c r="AA10" s="122" t="s">
        <v>38</v>
      </c>
      <c r="AB10" s="123"/>
      <c r="AC10" s="122" t="s">
        <v>13</v>
      </c>
      <c r="AD10" s="123"/>
      <c r="AE10" s="121" t="s">
        <v>60</v>
      </c>
      <c r="AF10" s="115"/>
      <c r="AG10" s="121" t="s">
        <v>48</v>
      </c>
      <c r="AH10" s="115"/>
      <c r="AI10" s="121" t="s">
        <v>49</v>
      </c>
      <c r="AJ10" s="115"/>
      <c r="AK10" s="121" t="s">
        <v>50</v>
      </c>
      <c r="AL10" s="115"/>
      <c r="AM10" s="121" t="s">
        <v>51</v>
      </c>
      <c r="AN10" s="115"/>
      <c r="AO10" s="119" t="s">
        <v>14</v>
      </c>
      <c r="AP10" s="120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436.86</v>
      </c>
      <c r="G12" s="53">
        <v>2456.7800000000002</v>
      </c>
      <c r="H12" s="53">
        <v>2518.3599999999997</v>
      </c>
      <c r="I12" s="53">
        <v>4064</v>
      </c>
      <c r="J12" s="53">
        <v>5361</v>
      </c>
      <c r="K12" s="53">
        <v>736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195</v>
      </c>
      <c r="T12" s="53">
        <v>271</v>
      </c>
      <c r="U12" s="53">
        <v>0</v>
      </c>
      <c r="V12" s="53">
        <v>215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7451.7800000000007</v>
      </c>
      <c r="AP12" s="54">
        <f>SUMIF($C$11:$AN$11,"I.Mad",C12:AN12)</f>
        <v>8802.2199999999993</v>
      </c>
      <c r="AQ12" s="54">
        <f>SUM(AO12:AP12)</f>
        <v>16254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>
        <v>3</v>
      </c>
      <c r="G13" s="55">
        <v>33</v>
      </c>
      <c r="H13" s="55">
        <v>124</v>
      </c>
      <c r="I13" s="55">
        <v>81</v>
      </c>
      <c r="J13" s="55">
        <v>172</v>
      </c>
      <c r="K13" s="55">
        <v>16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>
        <v>3</v>
      </c>
      <c r="T13" s="55">
        <v>4</v>
      </c>
      <c r="U13" s="55" t="s">
        <v>20</v>
      </c>
      <c r="V13" s="55">
        <v>7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133</v>
      </c>
      <c r="AP13" s="54">
        <f>SUMIF($C$11:$AN$11,"I.Mad",C13:AN13)</f>
        <v>310</v>
      </c>
      <c r="AQ13" s="54">
        <f>SUM(AO13:AP13)</f>
        <v>443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63</v>
      </c>
      <c r="G14" s="55">
        <v>7</v>
      </c>
      <c r="H14" s="55">
        <v>16</v>
      </c>
      <c r="I14" s="55">
        <v>6</v>
      </c>
      <c r="J14" s="55">
        <v>2</v>
      </c>
      <c r="K14" s="55">
        <v>7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>
        <v>3</v>
      </c>
      <c r="T14" s="55">
        <v>2</v>
      </c>
      <c r="U14" s="55" t="s">
        <v>20</v>
      </c>
      <c r="V14" s="55">
        <v>4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23</v>
      </c>
      <c r="AP14" s="54">
        <f>SUMIF($C$11:$AN$11,"I.Mad",C14:AN14)</f>
        <v>24</v>
      </c>
      <c r="AQ14" s="54">
        <f>SUM(AO14:AP14)</f>
        <v>47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>
        <v>1.1496052548249232</v>
      </c>
      <c r="H15" s="55">
        <v>2.7516440873195484E-2</v>
      </c>
      <c r="I15" s="55">
        <v>0.91372234177720757</v>
      </c>
      <c r="J15" s="55">
        <v>0.28364131176292434</v>
      </c>
      <c r="K15" s="55">
        <v>1.6396076271055329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>
        <v>60.805476249578653</v>
      </c>
      <c r="T15" s="55">
        <v>15.632944734156544</v>
      </c>
      <c r="U15" s="55" t="s">
        <v>20</v>
      </c>
      <c r="V15" s="55">
        <v>79.597066049331289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>
        <v>14</v>
      </c>
      <c r="H16" s="60">
        <v>14</v>
      </c>
      <c r="I16" s="60">
        <v>13.5</v>
      </c>
      <c r="J16" s="60">
        <v>14</v>
      </c>
      <c r="K16" s="60">
        <v>14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>
        <v>11</v>
      </c>
      <c r="T16" s="60">
        <v>13</v>
      </c>
      <c r="U16" s="60" t="s">
        <v>20</v>
      </c>
      <c r="V16" s="60">
        <v>10.5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8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>
        <v>0.91</v>
      </c>
      <c r="J25" s="73">
        <v>0.09</v>
      </c>
      <c r="K25" s="57">
        <v>2</v>
      </c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73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2.91</v>
      </c>
      <c r="AP25" s="54">
        <f t="shared" ref="AP25:AP37" si="2">SUMIF($C$11:$AN$11,"I.Mad",C25:AN25)</f>
        <v>0.09</v>
      </c>
      <c r="AQ25" s="57">
        <f>SUM(AO25:AP25)</f>
        <v>3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73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52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61</v>
      </c>
      <c r="C29" s="57"/>
      <c r="D29" s="57"/>
      <c r="E29" s="57"/>
      <c r="F29" s="57"/>
      <c r="G29" s="57"/>
      <c r="H29" s="57"/>
      <c r="I29" s="73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11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73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54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>
        <v>0.55000000000000004</v>
      </c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0.55000000000000004</v>
      </c>
      <c r="AP33" s="54">
        <f>SUMIF($C$11:$AN$11,"I.Mad",C33:AN33)</f>
        <v>0</v>
      </c>
      <c r="AQ33" s="57">
        <f t="shared" si="0"/>
        <v>0.55000000000000004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55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56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57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 t="shared" ref="C38:AN38" si="3">+SUM(C12,C18,C24:C37)</f>
        <v>0</v>
      </c>
      <c r="D38" s="57">
        <f t="shared" si="3"/>
        <v>0</v>
      </c>
      <c r="E38" s="57">
        <f t="shared" si="3"/>
        <v>0</v>
      </c>
      <c r="F38" s="57">
        <f t="shared" si="3"/>
        <v>436.86</v>
      </c>
      <c r="G38" s="57">
        <f t="shared" si="3"/>
        <v>2456.7800000000002</v>
      </c>
      <c r="H38" s="57">
        <f t="shared" si="3"/>
        <v>2518.3599999999997</v>
      </c>
      <c r="I38" s="57">
        <f t="shared" si="3"/>
        <v>4065.46</v>
      </c>
      <c r="J38" s="57">
        <f t="shared" si="3"/>
        <v>5361.09</v>
      </c>
      <c r="K38" s="57">
        <f t="shared" si="3"/>
        <v>738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 t="shared" si="3"/>
        <v>195</v>
      </c>
      <c r="T38" s="57">
        <f t="shared" si="3"/>
        <v>271</v>
      </c>
      <c r="U38" s="57">
        <f t="shared" si="3"/>
        <v>0</v>
      </c>
      <c r="V38" s="57">
        <f t="shared" si="3"/>
        <v>215</v>
      </c>
      <c r="W38" s="57">
        <f t="shared" si="3"/>
        <v>0</v>
      </c>
      <c r="X38" s="57">
        <f t="shared" si="3"/>
        <v>0</v>
      </c>
      <c r="Y38" s="57">
        <f t="shared" si="3"/>
        <v>0</v>
      </c>
      <c r="Z38" s="57">
        <f t="shared" si="3"/>
        <v>0</v>
      </c>
      <c r="AA38" s="57">
        <f t="shared" si="3"/>
        <v>0</v>
      </c>
      <c r="AB38" s="57">
        <f t="shared" si="3"/>
        <v>0</v>
      </c>
      <c r="AC38" s="57">
        <f t="shared" si="3"/>
        <v>0</v>
      </c>
      <c r="AD38" s="57">
        <f t="shared" si="3"/>
        <v>0</v>
      </c>
      <c r="AE38" s="57">
        <f t="shared" si="3"/>
        <v>0</v>
      </c>
      <c r="AF38" s="57">
        <f t="shared" si="3"/>
        <v>0</v>
      </c>
      <c r="AG38" s="57">
        <f t="shared" si="3"/>
        <v>0</v>
      </c>
      <c r="AH38" s="57">
        <f t="shared" si="3"/>
        <v>0</v>
      </c>
      <c r="AI38" s="57">
        <f t="shared" si="3"/>
        <v>0</v>
      </c>
      <c r="AJ38" s="57">
        <f t="shared" si="3"/>
        <v>0</v>
      </c>
      <c r="AK38" s="57">
        <f t="shared" si="3"/>
        <v>0</v>
      </c>
      <c r="AL38" s="57">
        <f t="shared" si="3"/>
        <v>0</v>
      </c>
      <c r="AM38" s="57">
        <f t="shared" si="3"/>
        <v>0</v>
      </c>
      <c r="AN38" s="57">
        <f t="shared" si="3"/>
        <v>0</v>
      </c>
      <c r="AO38" s="57">
        <f>SUM(AO12,AO18,AO24:AO37)</f>
        <v>7455.2400000000007</v>
      </c>
      <c r="AP38" s="57">
        <f>SUM(AP12,AP18,AP24:AP37)</f>
        <v>8802.31</v>
      </c>
      <c r="AQ38" s="57">
        <f>SUM(AO38:AP38)</f>
        <v>16257.55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16.399999999999999</v>
      </c>
      <c r="H39" s="59"/>
      <c r="I39" s="92">
        <v>20.5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/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65</v>
      </c>
      <c r="AN43" s="4"/>
    </row>
    <row r="44" spans="2:43" ht="30.75" x14ac:dyDescent="0.45">
      <c r="B44" s="22" t="s">
        <v>59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2016-11-25T17:24:06Z</cp:lastPrinted>
  <dcterms:created xsi:type="dcterms:W3CDTF">2008-10-21T17:58:04Z</dcterms:created>
  <dcterms:modified xsi:type="dcterms:W3CDTF">2016-11-26T16:48:51Z</dcterms:modified>
</cp:coreProperties>
</file>