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Industrial\"/>
    </mc:Choice>
  </mc:AlternateContent>
  <bookViews>
    <workbookView showHorizontalScroll="0" showVerticalScroll="0" showSheetTabs="0" xWindow="0" yWindow="240" windowWidth="20730" windowHeight="850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<sst xmlns="http://schemas.openxmlformats.org/spreadsheetml/2006/main" count="388" uniqueCount="67">
  <si>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</si>
  <si>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</si>
  <si>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</si>
  <si>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</si>
  <si>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</si>
  <si>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</si>
  <si>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</si>
  <si>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</si>
  <si>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</si>
  <si>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</si>
  <si>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</si>
  <si>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</si>
  <si>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</si>
  <si>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</si>
  <si>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</si>
  <si>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</si>
  <si>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</si>
  <si>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</si>
  <si>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</si>
  <si>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</si>
  <si>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</si>
  <si>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</si>
  <si>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</si>
  <si>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</si>
  <si>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</si>
  <si>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</si>
  <si>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</si>
  <si>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</si>
  <si>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</si>
  <si>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</si>
  <si>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</si>
  <si>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</si>
  <si>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</si>
  <si>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</si>
  <si>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</si>
  <si>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</si>
  <si>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</si>
  <si>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</si>
  <si>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</si>
  <si>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</si>
  <si>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</si>
  <si>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</si>
  <si>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</si>
  <si>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</si>
  <si>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</si>
  <si>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</si>
  <si>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</si>
  <si>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</si>
  <si>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</si>
  <si>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</si>
  <si>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</si>
  <si>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</si>
  <si>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</si>
  <si>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</si>
  <si>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</si>
  <si>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</si>
  <si>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</si>
  <si>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</si>
  <si>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</si>
  <si>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</si>
  <si>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</si>
  <si>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</si>
  <si>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R.M.N°099-2017-PRODUCE,  R.M.N°173-2017-PRODUCE, R.M.N°306-2017-PRODUCE,</t>
  </si>
  <si>
    <t>FALSO VOLADOR</t>
  </si>
  <si>
    <t>PEJERREY</t>
  </si>
  <si>
    <t xml:space="preserve">        Fecha  : 25/07/2017</t>
  </si>
  <si>
    <t>Callao, 26 de julio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</si>
</sst>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8" fillId="0" borderId="1" xfId="0" applyFont="1" applyBorder="1"/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A8" zoomScale="26" zoomScaleNormal="26" workbookViewId="0">
      <selection activeCell="R25" sqref="R2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3" t="s">
        <v>57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35.25" x14ac:dyDescent="0.5">
      <c r="B5" s="123" t="s">
        <v>40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5"/>
      <c r="AP7" s="125"/>
      <c r="AQ7" s="125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65</v>
      </c>
      <c r="AP8" s="124"/>
      <c r="AQ8" s="124"/>
    </row>
    <row r="9" spans="2:48" ht="26.25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8" t="s">
        <v>4</v>
      </c>
      <c r="D10" s="117"/>
      <c r="E10" s="118" t="s">
        <v>5</v>
      </c>
      <c r="F10" s="117"/>
      <c r="G10" s="119" t="s">
        <v>6</v>
      </c>
      <c r="H10" s="120"/>
      <c r="I10" s="122" t="s">
        <v>45</v>
      </c>
      <c r="J10" s="122"/>
      <c r="K10" s="122" t="s">
        <v>7</v>
      </c>
      <c r="L10" s="122"/>
      <c r="M10" s="118" t="s">
        <v>8</v>
      </c>
      <c r="N10" s="121"/>
      <c r="O10" s="118" t="s">
        <v>9</v>
      </c>
      <c r="P10" s="121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52</v>
      </c>
      <c r="X10" s="120"/>
      <c r="Y10" s="118" t="s">
        <v>46</v>
      </c>
      <c r="Z10" s="117"/>
      <c r="AA10" s="118" t="s">
        <v>38</v>
      </c>
      <c r="AB10" s="117"/>
      <c r="AC10" s="118" t="s">
        <v>13</v>
      </c>
      <c r="AD10" s="117"/>
      <c r="AE10" s="116" t="s">
        <v>54</v>
      </c>
      <c r="AF10" s="117"/>
      <c r="AG10" s="116" t="s">
        <v>47</v>
      </c>
      <c r="AH10" s="117"/>
      <c r="AI10" s="116" t="s">
        <v>48</v>
      </c>
      <c r="AJ10" s="117"/>
      <c r="AK10" s="116" t="s">
        <v>49</v>
      </c>
      <c r="AL10" s="117"/>
      <c r="AM10" s="116" t="s">
        <v>50</v>
      </c>
      <c r="AN10" s="117"/>
      <c r="AO10" s="126" t="s">
        <v>14</v>
      </c>
      <c r="AP10" s="127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1340</v>
      </c>
      <c r="V12" s="51">
        <v>0</v>
      </c>
      <c r="W12" s="51">
        <v>1585</v>
      </c>
      <c r="X12" s="51">
        <v>0</v>
      </c>
      <c r="Y12" s="51">
        <v>1305.33</v>
      </c>
      <c r="Z12" s="51">
        <v>1878.98</v>
      </c>
      <c r="AA12" s="51">
        <v>0</v>
      </c>
      <c r="AB12" s="51">
        <v>0</v>
      </c>
      <c r="AC12" s="51">
        <v>1255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142.065</v>
      </c>
      <c r="AN12" s="51">
        <v>77.814999999999998</v>
      </c>
      <c r="AO12" s="52">
        <f>SUMIF($C$11:$AN$11,"Ind*",C12:AN12)</f>
        <v>5627.3949999999995</v>
      </c>
      <c r="AP12" s="52">
        <f>SUMIF($C$11:$AN$11,"I.Mad",C12:AN12)</f>
        <v>1956.7950000000001</v>
      </c>
      <c r="AQ12" s="52">
        <f>SUM(AO12:AP12)</f>
        <v>7584.19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>
        <v>13</v>
      </c>
      <c r="V13" s="53" t="s">
        <v>20</v>
      </c>
      <c r="W13" s="53">
        <v>21</v>
      </c>
      <c r="X13" s="53" t="s">
        <v>20</v>
      </c>
      <c r="Y13" s="53">
        <v>27</v>
      </c>
      <c r="Z13" s="53">
        <v>48</v>
      </c>
      <c r="AA13" s="53" t="s">
        <v>20</v>
      </c>
      <c r="AB13" s="53" t="s">
        <v>20</v>
      </c>
      <c r="AC13" s="53">
        <v>22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9</v>
      </c>
      <c r="AN13" s="53">
        <v>2</v>
      </c>
      <c r="AO13" s="52">
        <f>SUMIF($C$11:$AN$11,"Ind*",C13:AN13)</f>
        <v>92</v>
      </c>
      <c r="AP13" s="52">
        <f>SUMIF($C$11:$AN$11,"I.Mad",C13:AN13)</f>
        <v>50</v>
      </c>
      <c r="AQ13" s="52">
        <f>SUM(AO13:AP13)</f>
        <v>142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>
        <v>5</v>
      </c>
      <c r="V14" s="53" t="s">
        <v>20</v>
      </c>
      <c r="W14" s="53">
        <v>8</v>
      </c>
      <c r="X14" s="53" t="s">
        <v>20</v>
      </c>
      <c r="Y14" s="53">
        <v>5</v>
      </c>
      <c r="Z14" s="53">
        <v>6</v>
      </c>
      <c r="AA14" s="53" t="s">
        <v>20</v>
      </c>
      <c r="AB14" s="53" t="s">
        <v>20</v>
      </c>
      <c r="AC14" s="53">
        <v>7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4</v>
      </c>
      <c r="AN14" s="53">
        <v>1</v>
      </c>
      <c r="AO14" s="52">
        <f>SUMIF($C$11:$AN$11,"Ind*",C14:AN14)</f>
        <v>29</v>
      </c>
      <c r="AP14" s="52">
        <f>SUMIF($C$11:$AN$11,"I.Mad",C14:AN14)</f>
        <v>7</v>
      </c>
      <c r="AQ14" s="52">
        <f>SUM(AO14:AP14)</f>
        <v>36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>
        <v>36.576654034545413</v>
      </c>
      <c r="V15" s="53" t="s">
        <v>20</v>
      </c>
      <c r="W15" s="53">
        <v>37.981302923544654</v>
      </c>
      <c r="X15" s="53" t="s">
        <v>20</v>
      </c>
      <c r="Y15" s="53">
        <v>41.55</v>
      </c>
      <c r="Z15" s="53">
        <v>41</v>
      </c>
      <c r="AA15" s="53" t="s">
        <v>20</v>
      </c>
      <c r="AB15" s="53" t="s">
        <v>20</v>
      </c>
      <c r="AC15" s="53">
        <v>24.538369908066652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7.2216356741124121</v>
      </c>
      <c r="AN15" s="53">
        <v>10.179640718562876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>
        <v>12</v>
      </c>
      <c r="V16" s="58" t="s">
        <v>20</v>
      </c>
      <c r="W16" s="58">
        <v>11.5</v>
      </c>
      <c r="X16" s="58" t="s">
        <v>20</v>
      </c>
      <c r="Y16" s="58">
        <v>12</v>
      </c>
      <c r="Z16" s="58">
        <v>12</v>
      </c>
      <c r="AA16" s="58" t="s">
        <v>20</v>
      </c>
      <c r="AB16" s="58" t="s">
        <v>20</v>
      </c>
      <c r="AC16" s="58">
        <v>12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12.5</v>
      </c>
      <c r="AN16" s="58">
        <v>12.5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64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>
        <v>0.2</v>
      </c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0.2</v>
      </c>
      <c r="AP39" s="52">
        <f t="shared" si="6"/>
        <v>0</v>
      </c>
      <c r="AQ39" s="55">
        <f t="shared" si="7"/>
        <v>0.2</v>
      </c>
    </row>
    <row r="40" spans="2:43" ht="50.25" customHeight="1" x14ac:dyDescent="0.55000000000000004">
      <c r="B40" s="81" t="s">
        <v>63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>
        <v>0.09</v>
      </c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0.09</v>
      </c>
      <c r="AP40" s="52">
        <f t="shared" si="6"/>
        <v>0</v>
      </c>
      <c r="AQ40" s="55">
        <f t="shared" si="7"/>
        <v>0.09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1340</v>
      </c>
      <c r="V41" s="55">
        <f t="shared" si="8"/>
        <v>0</v>
      </c>
      <c r="W41" s="55">
        <f t="shared" si="8"/>
        <v>1585</v>
      </c>
      <c r="X41" s="55">
        <f t="shared" si="8"/>
        <v>0</v>
      </c>
      <c r="Y41" s="55">
        <f t="shared" si="8"/>
        <v>1305.6199999999999</v>
      </c>
      <c r="Z41" s="55">
        <f t="shared" si="8"/>
        <v>1878.98</v>
      </c>
      <c r="AA41" s="55">
        <f t="shared" si="8"/>
        <v>0</v>
      </c>
      <c r="AB41" s="55">
        <f t="shared" si="8"/>
        <v>0</v>
      </c>
      <c r="AC41" s="55">
        <f t="shared" si="8"/>
        <v>1255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142.065</v>
      </c>
      <c r="AN41" s="55">
        <f t="shared" si="8"/>
        <v>77.814999999999998</v>
      </c>
      <c r="AO41" s="55">
        <f>SUM(AO12,AO18,AO24:AO37)</f>
        <v>5627.3949999999995</v>
      </c>
      <c r="AP41" s="55">
        <f>SUM(AP12,AP18,AP24:AP37)</f>
        <v>1956.7950000000001</v>
      </c>
      <c r="AQ41" s="55">
        <f>SUM(AO41:AP41)</f>
        <v>7584.19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17.899999999999999</v>
      </c>
      <c r="H42" s="114"/>
      <c r="I42" s="57">
        <v>19.600000000000001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15.1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5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2017-07-26T19:21:17Z</dcterms:modified>
</cp:coreProperties>
</file>