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<sst xmlns="http://schemas.openxmlformats.org/spreadsheetml/2006/main" count="388" uniqueCount="69">
  <si>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</si>
  <si>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</si>
  <si>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</si>
  <si>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</si>
  <si>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</si>
  <si>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</si>
  <si>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</si>
  <si>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</si>
  <si>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</si>
  <si>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</si>
  <si>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</si>
  <si>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</si>
  <si>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</si>
  <si>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</si>
  <si>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</si>
  <si>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</si>
  <si>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</si>
  <si>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</si>
  <si>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</si>
  <si>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</si>
  <si>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</si>
  <si>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</si>
  <si>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</si>
  <si>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</si>
  <si>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</si>
  <si>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</si>
  <si>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</si>
  <si>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</si>
  <si>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</si>
  <si>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</si>
  <si>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</si>
  <si>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</si>
  <si>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</si>
  <si>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</si>
  <si>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</si>
  <si>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</si>
  <si>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</si>
  <si>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</si>
  <si>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</si>
  <si>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</si>
  <si>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</si>
  <si>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</si>
  <si>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</si>
  <si>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</si>
  <si>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</si>
  <si>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</si>
  <si>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</si>
  <si>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</si>
  <si>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</si>
  <si>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</si>
  <si>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</si>
  <si>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</si>
  <si>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</si>
  <si>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</si>
  <si>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</si>
  <si>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</si>
  <si>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</si>
  <si>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</si>
  <si>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</si>
  <si>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</si>
  <si>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</si>
  <si>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</si>
  <si>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</si>
  <si>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</si>
  <si>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</si>
  <si>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</si>
  <si>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Callao, 27 de junio del 2022</t>
  </si>
  <si>
    <t xml:space="preserve">        Fecha  : 25/06/2022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</si>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</sst>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" zoomScale="23" zoomScaleNormal="23" workbookViewId="0">
      <selection activeCell="BC21" sqref="BC2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1884</v>
      </c>
      <c r="G12" s="30">
        <v>700.6450000000001</v>
      </c>
      <c r="H12" s="30">
        <v>0</v>
      </c>
      <c r="I12" s="30">
        <v>1174.55</v>
      </c>
      <c r="J12" s="30">
        <v>32.61</v>
      </c>
      <c r="K12" s="30">
        <v>202.06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257.14</v>
      </c>
      <c r="AL12" s="30">
        <v>0</v>
      </c>
      <c r="AM12" s="30">
        <v>764.95500000000004</v>
      </c>
      <c r="AN12" s="30">
        <v>174.56</v>
      </c>
      <c r="AO12" s="30">
        <f>SUMIF($C$11:$AN$11,"Ind",C12:AN12)</f>
        <v>3099.35</v>
      </c>
      <c r="AP12" s="30">
        <f>SUMIF($C$11:$AN$11,"I.Mad",C12:AN12)</f>
        <v>2091.17</v>
      </c>
      <c r="AQ12" s="30">
        <f>SUM(AO12:AP12)</f>
        <v>5190.5200000000004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38</v>
      </c>
      <c r="G13" s="30">
        <v>27</v>
      </c>
      <c r="H13" s="30" t="s">
        <v>34</v>
      </c>
      <c r="I13" s="30">
        <v>38</v>
      </c>
      <c r="J13" s="30">
        <v>2</v>
      </c>
      <c r="K13" s="30">
        <v>9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2</v>
      </c>
      <c r="AL13" s="30" t="s">
        <v>34</v>
      </c>
      <c r="AM13" s="30">
        <v>8</v>
      </c>
      <c r="AN13" s="30">
        <v>2</v>
      </c>
      <c r="AO13" s="30">
        <f>SUMIF($C$11:$AN$11,"Ind*",C13:AN13)</f>
        <v>84</v>
      </c>
      <c r="AP13" s="30">
        <f>SUMIF($C$11:$AN$11,"I.Mad",C13:AN13)</f>
        <v>42</v>
      </c>
      <c r="AQ13" s="30">
        <f>SUM(AO13:AP13)</f>
        <v>126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>
        <v>6</v>
      </c>
      <c r="G14" s="30">
        <v>6</v>
      </c>
      <c r="H14" s="30" t="s">
        <v>34</v>
      </c>
      <c r="I14" s="30">
        <v>11</v>
      </c>
      <c r="J14" s="30" t="s">
        <v>68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34</v>
      </c>
      <c r="AM14" s="30">
        <v>5</v>
      </c>
      <c r="AN14" s="30">
        <v>1</v>
      </c>
      <c r="AO14" s="30">
        <f>SUMIF($C$11:$AN$11,"Ind*",C14:AN14)</f>
        <v>24</v>
      </c>
      <c r="AP14" s="30">
        <f>SUMIF($C$11:$AN$11,"I.Mad",C14:AN14)</f>
        <v>7</v>
      </c>
      <c r="AQ14" s="30">
        <f>SUM(AO14:AP14)</f>
        <v>31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>
        <v>27.595063236263787</v>
      </c>
      <c r="G15" s="30">
        <v>0.26532211048282051</v>
      </c>
      <c r="H15" s="30" t="s">
        <v>34</v>
      </c>
      <c r="I15" s="30">
        <v>0.23662523547270897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26.992010977762426</v>
      </c>
      <c r="AL15" s="30" t="s">
        <v>34</v>
      </c>
      <c r="AM15" s="30">
        <v>24.792038959618953</v>
      </c>
      <c r="AN15" s="30">
        <v>30.625000000000004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12</v>
      </c>
      <c r="G16" s="36">
        <v>14</v>
      </c>
      <c r="H16" s="36" t="s">
        <v>34</v>
      </c>
      <c r="I16" s="36">
        <v>13.5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1884</v>
      </c>
      <c r="G41" s="42">
        <f t="shared" si="3"/>
        <v>700.6450000000001</v>
      </c>
      <c r="H41" s="42">
        <f t="shared" si="3"/>
        <v>0</v>
      </c>
      <c r="I41" s="42">
        <f t="shared" si="3"/>
        <v>1174.55</v>
      </c>
      <c r="J41" s="42">
        <f t="shared" si="3"/>
        <v>32.61</v>
      </c>
      <c r="K41" s="42">
        <f t="shared" si="3"/>
        <v>202.06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257.14</v>
      </c>
      <c r="AL41" s="42">
        <f t="shared" si="3"/>
        <v>0</v>
      </c>
      <c r="AM41" s="42">
        <f t="shared" si="3"/>
        <v>764.95500000000004</v>
      </c>
      <c r="AN41" s="42">
        <f t="shared" si="3"/>
        <v>174.56</v>
      </c>
      <c r="AO41" s="42">
        <f>SUM(AO12,AO18,AO24:AO37)</f>
        <v>3099.35</v>
      </c>
      <c r="AP41" s="42">
        <f>SUM(AP12,AP18,AP24:AP37)</f>
        <v>2091.17</v>
      </c>
      <c r="AQ41" s="42">
        <f t="shared" si="2"/>
        <v>5190.5200000000004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14.6</v>
      </c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2022-06-27T16:48:53Z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