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0" windowWidth="20730" windowHeight="91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Y12" i="5" l="1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<sst xmlns="http://schemas.openxmlformats.org/spreadsheetml/2006/main" count="363" uniqueCount="68">
  <si>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</si>
  <si>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</si>
  <si>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</si>
  <si>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</si>
  <si>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</si>
  <si>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</si>
  <si>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</si>
  <si>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</si>
  <si>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</si>
  <si>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</si>
  <si>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</si>
  <si>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</si>
  <si>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</si>
  <si>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</si>
  <si>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</si>
  <si>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</si>
  <si>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</si>
  <si>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</si>
  <si>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</si>
  <si>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</si>
  <si>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</si>
  <si>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</si>
  <si>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</si>
  <si>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</si>
  <si>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</si>
  <si>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</si>
  <si>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</si>
  <si>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</si>
  <si>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</si>
  <si>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</si>
  <si>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</si>
  <si>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</si>
  <si>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</si>
  <si>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</si>
  <si>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</si>
  <si>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</si>
  <si>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</si>
  <si>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</si>
  <si>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</si>
  <si>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</si>
  <si>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</si>
  <si>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</si>
  <si>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</si>
  <si>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</si>
  <si>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</si>
  <si>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</si>
  <si>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</si>
  <si>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</si>
  <si>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</si>
  <si>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</si>
  <si>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</si>
  <si>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</si>
  <si>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</si>
  <si>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</si>
  <si>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</si>
  <si>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</si>
  <si>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</si>
  <si>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</si>
  <si>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</si>
  <si>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</si>
  <si>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</si>
  <si>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</si>
  <si>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</si>
  <si>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S/M</t>
  </si>
  <si>
    <t>CARACOL</t>
  </si>
  <si>
    <t>Callao, 26 de junio del 2017</t>
  </si>
  <si>
    <t xml:space="preserve">        Fecha  : 25/06/2017</t>
  </si>
  <si>
    <t>PAMPANITO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</si>
</sst>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4" zoomScale="23" zoomScaleNormal="23" workbookViewId="0">
      <selection activeCell="O34" sqref="O3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1749</v>
      </c>
      <c r="F12" s="51">
        <v>504</v>
      </c>
      <c r="G12" s="51">
        <v>933.07999999999981</v>
      </c>
      <c r="H12" s="51">
        <v>30.324999999999999</v>
      </c>
      <c r="I12" s="51">
        <v>0</v>
      </c>
      <c r="J12" s="51">
        <v>81.05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506.10899999999998</v>
      </c>
      <c r="R12" s="51">
        <v>0</v>
      </c>
      <c r="S12" s="51">
        <v>0</v>
      </c>
      <c r="T12" s="51">
        <v>0</v>
      </c>
      <c r="U12" s="51">
        <v>305</v>
      </c>
      <c r="V12" s="51">
        <v>35</v>
      </c>
      <c r="W12" s="51">
        <v>0</v>
      </c>
      <c r="X12" s="51">
        <v>0</v>
      </c>
      <c r="Y12" s="51">
        <f>8.05+16.125</f>
        <v>24.175000000000001</v>
      </c>
      <c r="Z12" s="51">
        <v>0</v>
      </c>
      <c r="AA12" s="51">
        <v>2205.999156504065</v>
      </c>
      <c r="AB12" s="51">
        <v>0</v>
      </c>
      <c r="AC12" s="51">
        <v>2235</v>
      </c>
      <c r="AD12" s="51">
        <v>0</v>
      </c>
      <c r="AE12" s="51">
        <v>1289.7050000000002</v>
      </c>
      <c r="AF12" s="51">
        <v>54.424999999999997</v>
      </c>
      <c r="AG12" s="51">
        <v>577.25</v>
      </c>
      <c r="AH12" s="51">
        <v>80.569999999999993</v>
      </c>
      <c r="AI12" s="51">
        <v>0</v>
      </c>
      <c r="AJ12" s="51">
        <v>0</v>
      </c>
      <c r="AK12" s="51">
        <v>91.995000000000005</v>
      </c>
      <c r="AL12" s="51">
        <v>0</v>
      </c>
      <c r="AM12" s="51">
        <v>0</v>
      </c>
      <c r="AN12" s="51">
        <v>0</v>
      </c>
      <c r="AO12" s="52">
        <f>SUMIF($C$11:$AN$11,"Ind*",C12:AN12)</f>
        <v>9917.3131565040658</v>
      </c>
      <c r="AP12" s="52">
        <f>SUMIF($C$11:$AN$11,"I.Mad",C12:AN12)</f>
        <v>785.36999999999989</v>
      </c>
      <c r="AQ12" s="52">
        <f>SUM(AO12:AP12)</f>
        <v>10702.683156504067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>
        <v>23</v>
      </c>
      <c r="F13" s="53">
        <v>9</v>
      </c>
      <c r="G13" s="53">
        <v>3</v>
      </c>
      <c r="H13" s="53">
        <v>1</v>
      </c>
      <c r="I13" s="53" t="s">
        <v>20</v>
      </c>
      <c r="J13" s="53">
        <v>6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9</v>
      </c>
      <c r="R13" s="53" t="s">
        <v>20</v>
      </c>
      <c r="S13" s="53" t="s">
        <v>20</v>
      </c>
      <c r="T13" s="53" t="s">
        <v>20</v>
      </c>
      <c r="U13" s="53">
        <v>6</v>
      </c>
      <c r="V13" s="53">
        <v>2</v>
      </c>
      <c r="W13" s="53" t="s">
        <v>20</v>
      </c>
      <c r="X13" s="53" t="s">
        <v>20</v>
      </c>
      <c r="Y13" s="53">
        <v>2</v>
      </c>
      <c r="Z13" s="53" t="s">
        <v>20</v>
      </c>
      <c r="AA13" s="53">
        <v>26</v>
      </c>
      <c r="AB13" s="53" t="s">
        <v>20</v>
      </c>
      <c r="AC13" s="53">
        <v>29</v>
      </c>
      <c r="AD13" s="53" t="s">
        <v>20</v>
      </c>
      <c r="AE13" s="53">
        <v>9</v>
      </c>
      <c r="AF13" s="53">
        <v>1</v>
      </c>
      <c r="AG13" s="53">
        <v>8</v>
      </c>
      <c r="AH13" s="53">
        <v>1</v>
      </c>
      <c r="AI13" s="53" t="s">
        <v>20</v>
      </c>
      <c r="AJ13" s="53" t="s">
        <v>20</v>
      </c>
      <c r="AK13" s="53">
        <v>4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119</v>
      </c>
      <c r="AP13" s="52">
        <f>SUMIF($C$11:$AN$11,"I.Mad",C13:AN13)</f>
        <v>20</v>
      </c>
      <c r="AQ13" s="52">
        <f>SUM(AO13:AP13)</f>
        <v>139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63</v>
      </c>
      <c r="F14" s="53" t="s">
        <v>63</v>
      </c>
      <c r="G14" s="53">
        <v>2</v>
      </c>
      <c r="H14" s="53">
        <v>1</v>
      </c>
      <c r="I14" s="53" t="s">
        <v>20</v>
      </c>
      <c r="J14" s="53">
        <v>2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7</v>
      </c>
      <c r="R14" s="53" t="s">
        <v>20</v>
      </c>
      <c r="S14" s="53" t="s">
        <v>20</v>
      </c>
      <c r="T14" s="53" t="s">
        <v>20</v>
      </c>
      <c r="U14" s="53">
        <v>3</v>
      </c>
      <c r="V14" s="53">
        <v>1</v>
      </c>
      <c r="W14" s="53" t="s">
        <v>20</v>
      </c>
      <c r="X14" s="53" t="s">
        <v>20</v>
      </c>
      <c r="Y14" s="53" t="s">
        <v>63</v>
      </c>
      <c r="Z14" s="53" t="s">
        <v>20</v>
      </c>
      <c r="AA14" s="53">
        <v>7</v>
      </c>
      <c r="AB14" s="53" t="s">
        <v>20</v>
      </c>
      <c r="AC14" s="53">
        <v>9</v>
      </c>
      <c r="AD14" s="53" t="s">
        <v>20</v>
      </c>
      <c r="AE14" s="53">
        <v>5</v>
      </c>
      <c r="AF14" s="53" t="s">
        <v>63</v>
      </c>
      <c r="AG14" s="53">
        <v>3</v>
      </c>
      <c r="AH14" s="53">
        <v>1</v>
      </c>
      <c r="AI14" s="53" t="s">
        <v>20</v>
      </c>
      <c r="AJ14" s="53" t="s">
        <v>20</v>
      </c>
      <c r="AK14" s="53">
        <v>2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38</v>
      </c>
      <c r="AP14" s="52">
        <f>SUMIF($C$11:$AN$11,"I.Mad",C14:AN14)</f>
        <v>5</v>
      </c>
      <c r="AQ14" s="52">
        <f>SUM(AO14:AP14)</f>
        <v>43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0</v>
      </c>
      <c r="H15" s="53">
        <v>0</v>
      </c>
      <c r="I15" s="53" t="s">
        <v>20</v>
      </c>
      <c r="J15" s="53">
        <v>4.1092720868598933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7.1474493967255164</v>
      </c>
      <c r="R15" s="53" t="s">
        <v>20</v>
      </c>
      <c r="S15" s="53" t="s">
        <v>20</v>
      </c>
      <c r="T15" s="53" t="s">
        <v>20</v>
      </c>
      <c r="U15" s="53">
        <v>5.8152697964548095</v>
      </c>
      <c r="V15" s="53">
        <v>2.7932960893854744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>
        <v>74.393327858314493</v>
      </c>
      <c r="AB15" s="53" t="s">
        <v>20</v>
      </c>
      <c r="AC15" s="53">
        <v>77.353030523487504</v>
      </c>
      <c r="AD15" s="53" t="s">
        <v>20</v>
      </c>
      <c r="AE15" s="53">
        <v>68.030922827836449</v>
      </c>
      <c r="AF15" s="53" t="s">
        <v>20</v>
      </c>
      <c r="AG15" s="53">
        <v>71.022171358871461</v>
      </c>
      <c r="AH15" s="53">
        <v>75.882352941176478</v>
      </c>
      <c r="AI15" s="53" t="s">
        <v>20</v>
      </c>
      <c r="AJ15" s="53" t="s">
        <v>20</v>
      </c>
      <c r="AK15" s="53">
        <v>62.136279947004162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14.5</v>
      </c>
      <c r="H16" s="58">
        <v>14.5</v>
      </c>
      <c r="I16" s="58" t="s">
        <v>20</v>
      </c>
      <c r="J16" s="58">
        <v>13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12.5</v>
      </c>
      <c r="R16" s="58" t="s">
        <v>20</v>
      </c>
      <c r="S16" s="58" t="s">
        <v>20</v>
      </c>
      <c r="T16" s="58" t="s">
        <v>20</v>
      </c>
      <c r="U16" s="58">
        <v>12.5</v>
      </c>
      <c r="V16" s="58">
        <v>12.5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>
        <v>11.5</v>
      </c>
      <c r="AB16" s="58" t="s">
        <v>20</v>
      </c>
      <c r="AC16" s="58">
        <v>11.5</v>
      </c>
      <c r="AD16" s="58" t="s">
        <v>20</v>
      </c>
      <c r="AE16" s="58">
        <v>11.5</v>
      </c>
      <c r="AF16" s="58" t="s">
        <v>20</v>
      </c>
      <c r="AG16" s="58">
        <v>10.5</v>
      </c>
      <c r="AH16" s="58">
        <v>11</v>
      </c>
      <c r="AI16" s="58" t="s">
        <v>20</v>
      </c>
      <c r="AJ16" s="58" t="s">
        <v>20</v>
      </c>
      <c r="AK16" s="58">
        <v>11.5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71">
        <v>7.0000000000000007E-2</v>
      </c>
      <c r="K25" s="55"/>
      <c r="L25" s="55"/>
      <c r="M25" s="55"/>
      <c r="N25" s="55"/>
      <c r="O25" s="55"/>
      <c r="P25" s="55"/>
      <c r="Q25" s="55">
        <v>3.8911180610570892</v>
      </c>
      <c r="R25" s="71"/>
      <c r="S25" s="55"/>
      <c r="T25" s="55"/>
      <c r="U25" s="71"/>
      <c r="V25" s="71"/>
      <c r="W25" s="71"/>
      <c r="X25" s="71"/>
      <c r="Y25" s="71"/>
      <c r="Z25" s="71"/>
      <c r="AA25" s="55">
        <v>28.90666666666667</v>
      </c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32.797784727723759</v>
      </c>
      <c r="AP25" s="52">
        <f t="shared" si="1"/>
        <v>7.0000000000000007E-2</v>
      </c>
      <c r="AQ25" s="55">
        <f>SUM(AO25:AP25)</f>
        <v>32.867784727723759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71">
        <v>9.4176829268292683E-2</v>
      </c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9.4176829268292683E-2</v>
      </c>
      <c r="AP30" s="52">
        <f t="shared" si="1"/>
        <v>0</v>
      </c>
      <c r="AQ30" s="55">
        <f t="shared" si="2"/>
        <v>9.4176829268292683E-2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60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62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67</v>
      </c>
      <c r="C40" s="55"/>
      <c r="D40" s="55"/>
      <c r="E40" s="55"/>
      <c r="F40" s="55"/>
      <c r="G40" s="55"/>
      <c r="H40" s="55"/>
      <c r="I40" s="55"/>
      <c r="J40" s="55">
        <v>2.8000000000000001E-2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2.8000000000000001E-2</v>
      </c>
      <c r="AQ40" s="55">
        <f t="shared" si="7"/>
        <v>2.8000000000000001E-2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1749</v>
      </c>
      <c r="F41" s="55">
        <f t="shared" si="8"/>
        <v>504</v>
      </c>
      <c r="G41" s="55">
        <f t="shared" si="8"/>
        <v>933.07999999999981</v>
      </c>
      <c r="H41" s="55">
        <f t="shared" si="8"/>
        <v>30.324999999999999</v>
      </c>
      <c r="I41" s="55">
        <f t="shared" si="8"/>
        <v>0</v>
      </c>
      <c r="J41" s="55">
        <f t="shared" si="8"/>
        <v>81.147999999999996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510.00011806105709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305</v>
      </c>
      <c r="V41" s="55">
        <f t="shared" si="8"/>
        <v>35</v>
      </c>
      <c r="W41" s="55">
        <f t="shared" si="8"/>
        <v>0</v>
      </c>
      <c r="X41" s="55">
        <f t="shared" si="8"/>
        <v>0</v>
      </c>
      <c r="Y41" s="55">
        <f t="shared" si="8"/>
        <v>24.175000000000001</v>
      </c>
      <c r="Z41" s="55">
        <f t="shared" si="8"/>
        <v>0</v>
      </c>
      <c r="AA41" s="55">
        <f t="shared" si="8"/>
        <v>2235</v>
      </c>
      <c r="AB41" s="55">
        <f t="shared" si="8"/>
        <v>0</v>
      </c>
      <c r="AC41" s="55">
        <f t="shared" si="8"/>
        <v>2235</v>
      </c>
      <c r="AD41" s="55">
        <f t="shared" si="8"/>
        <v>0</v>
      </c>
      <c r="AE41" s="55">
        <f t="shared" si="8"/>
        <v>1289.7050000000002</v>
      </c>
      <c r="AF41" s="55">
        <f t="shared" si="8"/>
        <v>54.424999999999997</v>
      </c>
      <c r="AG41" s="55">
        <f t="shared" si="8"/>
        <v>577.25</v>
      </c>
      <c r="AH41" s="55">
        <f t="shared" si="8"/>
        <v>80.569999999999993</v>
      </c>
      <c r="AI41" s="55">
        <f t="shared" si="8"/>
        <v>0</v>
      </c>
      <c r="AJ41" s="55">
        <f t="shared" si="8"/>
        <v>0</v>
      </c>
      <c r="AK41" s="55">
        <f t="shared" si="8"/>
        <v>91.995000000000005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9950.2051180610579</v>
      </c>
      <c r="AP41" s="55">
        <f>SUM(AP12,AP18,AP24:AP37)</f>
        <v>785.43999999999994</v>
      </c>
      <c r="AQ41" s="55">
        <f>SUM(AO41:AP41)</f>
        <v>10735.645118061058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17.7</v>
      </c>
      <c r="H42" s="114"/>
      <c r="I42" s="57">
        <v>20.399999999999999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2017-06-26T20:12:21Z</dcterms:modified>
</cp:coreProperties>
</file>