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904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Q31" i="1" s="1"/>
  <c r="AP30" i="1"/>
  <c r="AO30" i="1"/>
  <c r="AP29" i="1"/>
  <c r="AO29" i="1"/>
  <c r="AP28" i="1"/>
  <c r="AO28" i="1"/>
  <c r="AP27" i="1"/>
  <c r="AO27" i="1"/>
  <c r="AQ27" i="1" s="1"/>
  <c r="AP26" i="1"/>
  <c r="AO26" i="1"/>
  <c r="AP25" i="1"/>
  <c r="AO25" i="1"/>
  <c r="AP24" i="1"/>
  <c r="AO24" i="1"/>
  <c r="AQ24" i="1" s="1"/>
  <c r="AQ20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29" i="1" l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<sst xmlns="http://schemas.openxmlformats.org/spreadsheetml/2006/main" count="380" uniqueCount="69">
  <si>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</si>
  <si>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</si>
  <si>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</si>
  <si>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</si>
  <si>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</si>
  <si>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</si>
  <si>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</si>
  <si>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</si>
  <si>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</si>
  <si>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</si>
  <si>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</si>
  <si>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</si>
  <si>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</si>
  <si>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</si>
  <si>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</si>
  <si>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</si>
  <si>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</si>
  <si>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</si>
  <si>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</si>
  <si>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</si>
  <si>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</si>
  <si>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</si>
  <si>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</si>
  <si>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</si>
  <si>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</si>
  <si>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</si>
  <si>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</si>
  <si>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</si>
  <si>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</si>
  <si>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</si>
  <si>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</si>
  <si>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</si>
  <si>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</si>
  <si>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</si>
  <si>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</si>
  <si>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</si>
  <si>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</si>
  <si>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</si>
  <si>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</si>
  <si>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</si>
  <si>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</si>
  <si>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</si>
  <si>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</si>
  <si>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</si>
  <si>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</si>
  <si>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</si>
  <si>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</si>
  <si>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</si>
  <si>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</si>
  <si>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</si>
  <si>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</si>
  <si>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</si>
  <si>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</si>
  <si>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</si>
  <si>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</si>
  <si>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</si>
  <si>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</si>
  <si>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</si>
  <si>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</si>
  <si>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</si>
  <si>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</si>
  <si>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</si>
  <si>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</si>
  <si>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</si>
  <si>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</si>
  <si>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R.M.N°463-2021-PRODUCE, R.M.N°167-2022-PRODUCE, R.M.N°171-2022-PRODUCE</t>
  </si>
  <si>
    <t xml:space="preserve">        Fecha  :25/05/2022</t>
  </si>
  <si>
    <t>Callao, 26 de mayo del 2022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</si>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</sst>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[$€-2]\ * #,##0.00_);_([$€-2]\ * \(#,##0.00\);_([$€-2]\ * \-??_)"/>
    <numFmt numFmtId="165" formatCode="hh:mm"/>
    <numFmt numFmtId="166" formatCode="dd/mm/yyyy\ hh:mm"/>
    <numFmt numFmtId="167" formatCode="h:mm:ss\ AM/PM;@"/>
    <numFmt numFmtId="168" formatCode="0.000"/>
    <numFmt numFmtId="169" formatCode="0.0"/>
  </numFmts>
  <fonts count="25" x14ac:knownFonts="1">
    <font>
      <sz val="10"/>
      <name val="Arial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1" fillId="0" borderId="0"/>
    <xf numFmtId="164" fontId="24" fillId="0" borderId="0" applyBorder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0" fontId="4" fillId="0" borderId="0" xfId="8" applyFont="1" applyAlignment="1" applyProtection="1"/>
    <xf numFmtId="0" fontId="6" fillId="0" borderId="0" xfId="0" applyFont="1"/>
    <xf numFmtId="0" fontId="7" fillId="0" borderId="0" xfId="0" applyFont="1"/>
    <xf numFmtId="0" fontId="8" fillId="0" borderId="0" xfId="0" applyFont="1"/>
    <xf numFmtId="165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2" fillId="0" borderId="0" xfId="0" applyNumberFormat="1" applyFont="1"/>
    <xf numFmtId="1" fontId="14" fillId="0" borderId="0" xfId="0" applyNumberFormat="1" applyFont="1"/>
    <xf numFmtId="166" fontId="12" fillId="0" borderId="0" xfId="0" applyNumberFormat="1" applyFont="1"/>
    <xf numFmtId="0" fontId="15" fillId="0" borderId="0" xfId="0" applyFont="1"/>
    <xf numFmtId="0" fontId="7" fillId="0" borderId="0" xfId="0" applyFont="1" applyBorder="1"/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6" fillId="0" borderId="0" xfId="0" applyFont="1"/>
    <xf numFmtId="0" fontId="17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/>
    <xf numFmtId="0" fontId="14" fillId="0" borderId="4" xfId="0" applyFont="1" applyBorder="1"/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2" xfId="0" applyNumberFormat="1" applyFont="1" applyBorder="1" applyAlignment="1">
      <alignment horizontal="center"/>
    </xf>
    <xf numFmtId="1" fontId="3" fillId="0" borderId="0" xfId="0" applyNumberFormat="1" applyFont="1"/>
    <xf numFmtId="0" fontId="3" fillId="0" borderId="0" xfId="0" applyFont="1" applyBorder="1"/>
    <xf numFmtId="0" fontId="14" fillId="0" borderId="2" xfId="0" applyFont="1" applyBorder="1" applyAlignment="1">
      <alignment horizontal="left"/>
    </xf>
    <xf numFmtId="168" fontId="3" fillId="0" borderId="0" xfId="0" applyNumberFormat="1" applyFont="1"/>
    <xf numFmtId="0" fontId="19" fillId="3" borderId="2" xfId="0" applyFont="1" applyFill="1" applyBorder="1" applyAlignment="1">
      <alignment horizontal="center"/>
    </xf>
    <xf numFmtId="169" fontId="18" fillId="0" borderId="2" xfId="0" applyNumberFormat="1" applyFont="1" applyBorder="1" applyAlignment="1">
      <alignment horizontal="center"/>
    </xf>
    <xf numFmtId="0" fontId="14" fillId="2" borderId="6" xfId="0" applyFont="1" applyFill="1" applyBorder="1" applyAlignment="1">
      <alignment horizontal="left"/>
    </xf>
    <xf numFmtId="0" fontId="11" fillId="0" borderId="7" xfId="0" applyFont="1" applyBorder="1" applyAlignment="1">
      <alignment horizontal="center"/>
    </xf>
    <xf numFmtId="169" fontId="18" fillId="0" borderId="7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" fontId="18" fillId="0" borderId="4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4" fillId="0" borderId="2" xfId="0" applyFont="1" applyBorder="1"/>
    <xf numFmtId="169" fontId="18" fillId="0" borderId="4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169" fontId="11" fillId="2" borderId="4" xfId="0" applyNumberFormat="1" applyFont="1" applyFill="1" applyBorder="1" applyAlignment="1">
      <alignment horizontal="center" wrapText="1"/>
    </xf>
    <xf numFmtId="169" fontId="20" fillId="2" borderId="4" xfId="0" applyNumberFormat="1" applyFont="1" applyFill="1" applyBorder="1" applyAlignment="1">
      <alignment horizontal="center" wrapText="1"/>
    </xf>
    <xf numFmtId="169" fontId="20" fillId="0" borderId="4" xfId="0" applyNumberFormat="1" applyFont="1" applyBorder="1" applyAlignment="1">
      <alignment horizontal="center" wrapText="1"/>
    </xf>
    <xf numFmtId="169" fontId="16" fillId="0" borderId="2" xfId="0" applyNumberFormat="1" applyFont="1" applyBorder="1" applyAlignment="1">
      <alignment horizontal="center"/>
    </xf>
    <xf numFmtId="16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/>
    <xf numFmtId="169" fontId="2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1" fontId="7" fillId="0" borderId="0" xfId="0" applyNumberFormat="1" applyFont="1" applyBorder="1" applyAlignment="1">
      <alignment horizontal="center"/>
    </xf>
    <xf numFmtId="0" fontId="14" fillId="0" borderId="0" xfId="0" applyFont="1"/>
    <xf numFmtId="1" fontId="22" fillId="0" borderId="0" xfId="0" applyNumberFormat="1" applyFont="1" applyBorder="1" applyProtection="1">
      <protection locked="0"/>
    </xf>
    <xf numFmtId="1" fontId="18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4" fillId="0" borderId="0" xfId="0" applyFont="1" applyBorder="1" applyAlignment="1"/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9" fontId="18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5" fontId="10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center"/>
    </xf>
  </cellXfs>
  <cellStyles count="9">
    <cellStyle name="Estilo 1" xfId="1"/>
    <cellStyle name="Euro" xfId="2"/>
    <cellStyle name="Excel Built-in Explanatory Text" xfId="8"/>
    <cellStyle name="Normal" xfId="0" builtinId="0"/>
    <cellStyle name="Normal 2" xfId="3"/>
    <cellStyle name="Normal 2 2" xfId="4"/>
    <cellStyle name="Normal 3" xfId="5"/>
    <cellStyle name="Normal 4" xfId="6"/>
    <cellStyle name="Normal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AB35" sqref="AB35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6.28515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0" t="s">
        <v>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5">
      <c r="B5" s="71" t="s">
        <v>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5</v>
      </c>
      <c r="AN6" s="72"/>
      <c r="AO6" s="72"/>
      <c r="AP6" s="72"/>
      <c r="AQ6" s="72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66</v>
      </c>
      <c r="AP8" s="72"/>
      <c r="AQ8" s="72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67" t="s">
        <v>9</v>
      </c>
      <c r="D10" s="67"/>
      <c r="E10" s="67" t="s">
        <v>10</v>
      </c>
      <c r="F10" s="67"/>
      <c r="G10" s="67" t="s">
        <v>11</v>
      </c>
      <c r="H10" s="67"/>
      <c r="I10" s="67" t="s">
        <v>12</v>
      </c>
      <c r="J10" s="67"/>
      <c r="K10" s="67" t="s">
        <v>13</v>
      </c>
      <c r="L10" s="67"/>
      <c r="M10" s="67" t="s">
        <v>14</v>
      </c>
      <c r="N10" s="67"/>
      <c r="O10" s="67" t="s">
        <v>15</v>
      </c>
      <c r="P10" s="67"/>
      <c r="Q10" s="67" t="s">
        <v>16</v>
      </c>
      <c r="R10" s="67"/>
      <c r="S10" s="67" t="s">
        <v>17</v>
      </c>
      <c r="T10" s="67"/>
      <c r="U10" s="67" t="s">
        <v>18</v>
      </c>
      <c r="V10" s="67"/>
      <c r="W10" s="67" t="s">
        <v>19</v>
      </c>
      <c r="X10" s="67"/>
      <c r="Y10" s="69" t="s">
        <v>20</v>
      </c>
      <c r="Z10" s="69"/>
      <c r="AA10" s="67" t="s">
        <v>21</v>
      </c>
      <c r="AB10" s="67"/>
      <c r="AC10" s="67" t="s">
        <v>22</v>
      </c>
      <c r="AD10" s="67"/>
      <c r="AE10" s="67" t="s">
        <v>23</v>
      </c>
      <c r="AF10" s="67"/>
      <c r="AG10" s="67" t="s">
        <v>24</v>
      </c>
      <c r="AH10" s="67"/>
      <c r="AI10" s="67" t="s">
        <v>25</v>
      </c>
      <c r="AJ10" s="67"/>
      <c r="AK10" s="67" t="s">
        <v>26</v>
      </c>
      <c r="AL10" s="67"/>
      <c r="AM10" s="67" t="s">
        <v>27</v>
      </c>
      <c r="AN10" s="67"/>
      <c r="AO10" s="68" t="s">
        <v>28</v>
      </c>
      <c r="AP10" s="68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690.43499999999995</v>
      </c>
      <c r="H12" s="30">
        <v>0</v>
      </c>
      <c r="I12" s="30">
        <v>3077.31</v>
      </c>
      <c r="J12" s="30">
        <v>869.66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840</v>
      </c>
      <c r="X12" s="30">
        <v>352.65</v>
      </c>
      <c r="Y12" s="30">
        <v>722.71</v>
      </c>
      <c r="Z12" s="30">
        <v>95.634999999999991</v>
      </c>
      <c r="AA12" s="30">
        <v>4194.26</v>
      </c>
      <c r="AB12" s="30">
        <v>95.03</v>
      </c>
      <c r="AC12" s="30">
        <v>5500.2430750388057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15024.958075038805</v>
      </c>
      <c r="AP12" s="30">
        <f>SUMIF($C$11:$AN$11,"I.Mad",C12:AN12)</f>
        <v>1412.9749999999999</v>
      </c>
      <c r="AQ12" s="30">
        <f>SUM(AO12:AP12)</f>
        <v>16437.933075038804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>
        <v>4</v>
      </c>
      <c r="H13" s="30" t="s">
        <v>34</v>
      </c>
      <c r="I13" s="30">
        <v>34</v>
      </c>
      <c r="J13" s="30">
        <v>22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>
        <v>2</v>
      </c>
      <c r="X13" s="30">
        <v>4</v>
      </c>
      <c r="Y13" s="30">
        <v>8</v>
      </c>
      <c r="Z13" s="30">
        <v>2</v>
      </c>
      <c r="AA13" s="30">
        <v>18</v>
      </c>
      <c r="AB13" s="30">
        <v>1</v>
      </c>
      <c r="AC13" s="30">
        <v>40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106</v>
      </c>
      <c r="AP13" s="30">
        <f>SUMIF($C$11:$AN$11,"I.Mad",C13:AN13)</f>
        <v>29</v>
      </c>
      <c r="AQ13" s="30">
        <f>SUM(AO13:AP13)</f>
        <v>135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>
        <v>4</v>
      </c>
      <c r="H14" s="30" t="s">
        <v>34</v>
      </c>
      <c r="I14" s="30">
        <v>7</v>
      </c>
      <c r="J14" s="30">
        <v>1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68</v>
      </c>
      <c r="X14" s="30">
        <v>3</v>
      </c>
      <c r="Y14" s="30">
        <v>5</v>
      </c>
      <c r="Z14" s="30">
        <v>1</v>
      </c>
      <c r="AA14" s="30">
        <v>5</v>
      </c>
      <c r="AB14" s="30" t="s">
        <v>68</v>
      </c>
      <c r="AC14" s="30">
        <v>20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41</v>
      </c>
      <c r="AP14" s="30">
        <f>SUMIF($C$11:$AN$11,"I.Mad",C14:AN14)</f>
        <v>5</v>
      </c>
      <c r="AQ14" s="30">
        <f>SUM(AO14:AP14)</f>
        <v>46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>
        <v>59.215374078010328</v>
      </c>
      <c r="H15" s="30" t="s">
        <v>34</v>
      </c>
      <c r="I15" s="30">
        <v>52.336227449742019</v>
      </c>
      <c r="J15" s="30">
        <v>15.075376884422113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>
        <v>26.839536604075146</v>
      </c>
      <c r="Y15" s="30">
        <v>54.887519139728106</v>
      </c>
      <c r="Z15" s="30">
        <v>46.1139896373057</v>
      </c>
      <c r="AA15" s="30">
        <v>52.402347131619067</v>
      </c>
      <c r="AB15" s="30" t="s">
        <v>34</v>
      </c>
      <c r="AC15" s="30">
        <v>16.554968772418182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>
        <v>11.5</v>
      </c>
      <c r="H16" s="36" t="s">
        <v>34</v>
      </c>
      <c r="I16" s="36">
        <v>12</v>
      </c>
      <c r="J16" s="36">
        <v>12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>
        <v>12.5</v>
      </c>
      <c r="Y16" s="36">
        <v>11.5</v>
      </c>
      <c r="Z16" s="36">
        <v>12</v>
      </c>
      <c r="AA16" s="36">
        <v>11.5</v>
      </c>
      <c r="AB16" s="36" t="s">
        <v>34</v>
      </c>
      <c r="AC16" s="36">
        <v>12.5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>
        <v>0.94056106975461806</v>
      </c>
      <c r="Z30" s="36"/>
      <c r="AA30" s="30"/>
      <c r="AB30" s="42"/>
      <c r="AC30" s="42">
        <v>1.436924961194471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2.3774860309490888</v>
      </c>
      <c r="AP30" s="30">
        <f t="shared" si="1"/>
        <v>0</v>
      </c>
      <c r="AQ30" s="42">
        <f t="shared" si="2"/>
        <v>2.3774860309490888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690.43499999999995</v>
      </c>
      <c r="H41" s="42">
        <f t="shared" si="3"/>
        <v>0</v>
      </c>
      <c r="I41" s="42">
        <f t="shared" si="3"/>
        <v>3077.31</v>
      </c>
      <c r="J41" s="42">
        <f t="shared" si="3"/>
        <v>869.66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840</v>
      </c>
      <c r="X41" s="42">
        <f t="shared" si="3"/>
        <v>352.65</v>
      </c>
      <c r="Y41" s="42">
        <f t="shared" si="3"/>
        <v>723.65056106975464</v>
      </c>
      <c r="Z41" s="42">
        <f t="shared" si="3"/>
        <v>95.634999999999991</v>
      </c>
      <c r="AA41" s="42">
        <f t="shared" si="3"/>
        <v>4194.26</v>
      </c>
      <c r="AB41" s="42">
        <f t="shared" si="3"/>
        <v>95.03</v>
      </c>
      <c r="AC41" s="42">
        <f t="shared" si="3"/>
        <v>5501.68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15027.335561069754</v>
      </c>
      <c r="AP41" s="42">
        <f>SUM(AP12,AP18,AP24:AP37)</f>
        <v>1412.9749999999999</v>
      </c>
      <c r="AQ41" s="42">
        <f t="shared" si="2"/>
        <v>16440.310561069753</v>
      </c>
    </row>
    <row r="42" spans="2:43" ht="50.25" customHeight="1" x14ac:dyDescent="0.55000000000000004">
      <c r="B42" s="29" t="s">
        <v>59</v>
      </c>
      <c r="C42" s="47"/>
      <c r="D42" s="47"/>
      <c r="E42" s="47"/>
      <c r="F42" s="36"/>
      <c r="G42" s="36">
        <v>15.7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64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2022-04-13T19:07:22Z</cp:lastPrinted>
  <dcterms:created xsi:type="dcterms:W3CDTF">2008-10-21T17:58:04Z</dcterms:created>
  <dcterms:modified xsi:type="dcterms:W3CDTF">2022-05-26T19:58:15Z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