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Q26" i="1" s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29" i="1" l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<sst xmlns="http://schemas.openxmlformats.org/spreadsheetml/2006/main" count="364" uniqueCount="69">
  <si>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</si>
  <si>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</si>
  <si>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</si>
  <si>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</si>
  <si>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</si>
  <si>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</si>
  <si>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</si>
  <si>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</si>
  <si>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</si>
  <si>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</si>
  <si>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</si>
  <si>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</si>
  <si>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</si>
  <si>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</si>
  <si>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</si>
  <si>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</si>
  <si>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</si>
  <si>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</si>
  <si>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</si>
  <si>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</si>
  <si>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</si>
  <si>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</si>
  <si>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</si>
  <si>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</si>
  <si>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</si>
  <si>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</si>
  <si>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</si>
  <si>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</si>
  <si>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</si>
  <si>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</si>
  <si>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</si>
  <si>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</si>
  <si>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</si>
  <si>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</si>
  <si>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</si>
  <si>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</si>
  <si>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</si>
  <si>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</si>
  <si>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</si>
  <si>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</si>
  <si>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</si>
  <si>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</si>
  <si>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</si>
  <si>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</si>
  <si>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</si>
  <si>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</si>
  <si>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</si>
  <si>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</si>
  <si>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</si>
  <si>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</si>
  <si>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</si>
  <si>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</si>
  <si>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</si>
  <si>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</si>
  <si>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</si>
  <si>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</si>
  <si>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</si>
  <si>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</si>
  <si>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</si>
  <si>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</si>
  <si>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</si>
  <si>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</si>
  <si>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</si>
  <si>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</si>
  <si>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</si>
  <si>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</si>
  <si>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</si>
  <si>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25/05/2021</t>
  </si>
  <si>
    <t>Callao, 26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</si>
</sst>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M1" zoomScale="23" zoomScaleNormal="23" workbookViewId="0">
      <selection activeCell="Z38" sqref="Z3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67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0</v>
      </c>
      <c r="F12" s="36">
        <v>2425</v>
      </c>
      <c r="G12" s="36">
        <v>6542.1949999999997</v>
      </c>
      <c r="H12" s="36">
        <v>5671.4901344633126</v>
      </c>
      <c r="I12" s="36">
        <v>14590.13</v>
      </c>
      <c r="J12" s="36">
        <v>6926.88</v>
      </c>
      <c r="K12" s="36">
        <v>885.45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760</v>
      </c>
      <c r="R12" s="36">
        <v>0</v>
      </c>
      <c r="S12" s="36">
        <v>0</v>
      </c>
      <c r="T12" s="36">
        <v>0</v>
      </c>
      <c r="U12" s="36">
        <v>1120.7349999999999</v>
      </c>
      <c r="V12" s="36">
        <v>824.37</v>
      </c>
      <c r="W12" s="36">
        <v>840.68</v>
      </c>
      <c r="X12" s="36">
        <v>0</v>
      </c>
      <c r="Y12" s="73">
        <v>3588.07</v>
      </c>
      <c r="Z12" s="73">
        <v>833.22</v>
      </c>
      <c r="AA12" s="36">
        <v>3519.7750000000001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157.84</v>
      </c>
      <c r="AN12" s="36">
        <v>0</v>
      </c>
      <c r="AO12" s="36">
        <f>SUMIF($C$11:$AN$11,"Ind",C12:AN12)</f>
        <v>32004.875</v>
      </c>
      <c r="AP12" s="36">
        <f>SUMIF($C$11:$AN$11,"I.Mad",C12:AN12)</f>
        <v>16680.960134463312</v>
      </c>
      <c r="AQ12" s="36">
        <f>SUM(AO12:AP12)</f>
        <v>48685.835134463312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 t="s">
        <v>35</v>
      </c>
      <c r="F13" s="36">
        <v>43</v>
      </c>
      <c r="G13" s="36">
        <v>34</v>
      </c>
      <c r="H13" s="36">
        <v>98</v>
      </c>
      <c r="I13" s="36">
        <v>107</v>
      </c>
      <c r="J13" s="36">
        <v>153</v>
      </c>
      <c r="K13" s="36">
        <v>7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2</v>
      </c>
      <c r="R13" s="36" t="s">
        <v>35</v>
      </c>
      <c r="S13" s="36" t="s">
        <v>35</v>
      </c>
      <c r="T13" s="36" t="s">
        <v>35</v>
      </c>
      <c r="U13" s="36">
        <v>5</v>
      </c>
      <c r="V13" s="36">
        <v>10</v>
      </c>
      <c r="W13" s="36">
        <v>3</v>
      </c>
      <c r="X13" s="36" t="s">
        <v>35</v>
      </c>
      <c r="Y13" s="73">
        <v>15</v>
      </c>
      <c r="Z13" s="73">
        <v>9</v>
      </c>
      <c r="AA13" s="36">
        <v>12</v>
      </c>
      <c r="AB13" s="36" t="s">
        <v>35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>
        <v>3</v>
      </c>
      <c r="AN13" s="36" t="s">
        <v>35</v>
      </c>
      <c r="AO13" s="36">
        <f>SUMIF($C$11:$AN$11,"Ind*",C13:AN13)</f>
        <v>188</v>
      </c>
      <c r="AP13" s="36">
        <f>SUMIF($C$11:$AN$11,"I.Mad",C13:AN13)</f>
        <v>313</v>
      </c>
      <c r="AQ13" s="36">
        <f>SUM(AO13:AP13)</f>
        <v>501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35</v>
      </c>
      <c r="F14" s="36">
        <v>6</v>
      </c>
      <c r="G14" s="36">
        <v>4</v>
      </c>
      <c r="H14" s="36">
        <v>8</v>
      </c>
      <c r="I14" s="36">
        <v>20</v>
      </c>
      <c r="J14" s="36">
        <v>28</v>
      </c>
      <c r="K14" s="36" t="s">
        <v>66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1</v>
      </c>
      <c r="R14" s="36" t="s">
        <v>35</v>
      </c>
      <c r="S14" s="36" t="s">
        <v>35</v>
      </c>
      <c r="T14" s="36" t="s">
        <v>35</v>
      </c>
      <c r="U14" s="36">
        <v>1</v>
      </c>
      <c r="V14" s="36">
        <v>7</v>
      </c>
      <c r="W14" s="36">
        <v>3</v>
      </c>
      <c r="X14" s="36" t="s">
        <v>35</v>
      </c>
      <c r="Y14" s="73">
        <v>10</v>
      </c>
      <c r="Z14" s="73">
        <v>3</v>
      </c>
      <c r="AA14" s="36">
        <v>5</v>
      </c>
      <c r="AB14" s="36" t="s">
        <v>35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>
        <v>2</v>
      </c>
      <c r="AN14" s="36" t="s">
        <v>35</v>
      </c>
      <c r="AO14" s="36">
        <f>SUMIF($C$11:$AN$11,"Ind*",C14:AN14)</f>
        <v>46</v>
      </c>
      <c r="AP14" s="36">
        <f>SUMIF($C$11:$AN$11,"I.Mad",C14:AN14)</f>
        <v>52</v>
      </c>
      <c r="AQ14" s="36">
        <f>SUM(AO14:AP14)</f>
        <v>98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>
        <v>0</v>
      </c>
      <c r="G15" s="36">
        <v>5.5902828077484035</v>
      </c>
      <c r="H15" s="36">
        <v>26.19736479035998</v>
      </c>
      <c r="I15" s="36">
        <v>4.3139340060931906</v>
      </c>
      <c r="J15" s="36">
        <v>11.229767161202291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25.274725274725274</v>
      </c>
      <c r="R15" s="36" t="s">
        <v>35</v>
      </c>
      <c r="S15" s="36" t="s">
        <v>35</v>
      </c>
      <c r="T15" s="36" t="s">
        <v>35</v>
      </c>
      <c r="U15" s="36">
        <v>27.649769585253463</v>
      </c>
      <c r="V15" s="36">
        <v>17.040824625584495</v>
      </c>
      <c r="W15" s="36">
        <v>49.436478814721909</v>
      </c>
      <c r="X15" s="36" t="s">
        <v>35</v>
      </c>
      <c r="Y15" s="73">
        <v>24.694980987717489</v>
      </c>
      <c r="Z15" s="73">
        <v>34.964424411617635</v>
      </c>
      <c r="AA15" s="36">
        <v>24.580422370567184</v>
      </c>
      <c r="AB15" s="36" t="s">
        <v>35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>
        <v>27.518038842494235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>
        <v>15.5</v>
      </c>
      <c r="G16" s="42">
        <v>14.5</v>
      </c>
      <c r="H16" s="42">
        <v>12.5</v>
      </c>
      <c r="I16" s="42">
        <v>15</v>
      </c>
      <c r="J16" s="42">
        <v>12.5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12</v>
      </c>
      <c r="R16" s="42" t="s">
        <v>35</v>
      </c>
      <c r="S16" s="42" t="s">
        <v>35</v>
      </c>
      <c r="T16" s="42" t="s">
        <v>35</v>
      </c>
      <c r="U16" s="42">
        <v>14</v>
      </c>
      <c r="V16" s="42">
        <v>13.5</v>
      </c>
      <c r="W16" s="42">
        <v>11.5</v>
      </c>
      <c r="X16" s="42" t="s">
        <v>35</v>
      </c>
      <c r="Y16" s="74">
        <v>12.5</v>
      </c>
      <c r="Z16" s="74">
        <v>12.5</v>
      </c>
      <c r="AA16" s="42">
        <v>12.5</v>
      </c>
      <c r="AB16" s="42" t="s">
        <v>35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>
        <v>12.5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>
        <v>42.6</v>
      </c>
      <c r="J25" s="48">
        <v>27.52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42.6</v>
      </c>
      <c r="AP25" s="36">
        <f t="shared" si="1"/>
        <v>27.52</v>
      </c>
      <c r="AQ25" s="48">
        <f t="shared" si="2"/>
        <v>70.12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8"/>
      <c r="D29" s="48"/>
      <c r="E29" s="48"/>
      <c r="F29" s="48"/>
      <c r="G29" s="48"/>
      <c r="H29" s="52"/>
      <c r="I29" s="48"/>
      <c r="J29" s="48"/>
      <c r="K29" s="52"/>
      <c r="L29" s="48"/>
      <c r="M29" s="48"/>
      <c r="N29" s="52"/>
      <c r="O29" s="48"/>
      <c r="P29" s="48"/>
      <c r="Q29" s="52"/>
      <c r="R29" s="48"/>
      <c r="S29" s="48"/>
      <c r="T29" s="52"/>
      <c r="U29" s="48"/>
      <c r="V29" s="48"/>
      <c r="W29" s="52"/>
      <c r="X29" s="48"/>
      <c r="Y29" s="48"/>
      <c r="Z29" s="52"/>
      <c r="AA29" s="48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3"/>
      <c r="Z30" s="48"/>
      <c r="AA30" s="52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</v>
      </c>
      <c r="AP30" s="36">
        <f t="shared" si="1"/>
        <v>0</v>
      </c>
      <c r="AQ30" s="48">
        <f t="shared" si="2"/>
        <v>0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0</v>
      </c>
      <c r="F41" s="48">
        <f t="shared" si="3"/>
        <v>2425</v>
      </c>
      <c r="G41" s="48">
        <f t="shared" si="3"/>
        <v>6542.1949999999997</v>
      </c>
      <c r="H41" s="48">
        <f t="shared" si="3"/>
        <v>5671.4901344633126</v>
      </c>
      <c r="I41" s="48">
        <f t="shared" si="3"/>
        <v>14632.73</v>
      </c>
      <c r="J41" s="48">
        <f t="shared" si="3"/>
        <v>6954.4000000000005</v>
      </c>
      <c r="K41" s="48">
        <f t="shared" si="3"/>
        <v>885.45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760</v>
      </c>
      <c r="R41" s="48">
        <f t="shared" si="3"/>
        <v>0</v>
      </c>
      <c r="S41" s="48">
        <f t="shared" si="3"/>
        <v>0</v>
      </c>
      <c r="T41" s="48">
        <f t="shared" si="3"/>
        <v>0</v>
      </c>
      <c r="U41" s="48">
        <f t="shared" si="3"/>
        <v>1120.7349999999999</v>
      </c>
      <c r="V41" s="48">
        <f t="shared" si="3"/>
        <v>824.37</v>
      </c>
      <c r="W41" s="48">
        <f t="shared" si="3"/>
        <v>840.68</v>
      </c>
      <c r="X41" s="48">
        <f t="shared" si="3"/>
        <v>0</v>
      </c>
      <c r="Y41" s="48">
        <f t="shared" si="3"/>
        <v>3588.07</v>
      </c>
      <c r="Z41" s="48">
        <f t="shared" si="3"/>
        <v>833.22</v>
      </c>
      <c r="AA41" s="48">
        <f t="shared" si="3"/>
        <v>3519.7750000000001</v>
      </c>
      <c r="AB41" s="48">
        <f t="shared" si="3"/>
        <v>0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157.84</v>
      </c>
      <c r="AN41" s="48">
        <f t="shared" si="3"/>
        <v>0</v>
      </c>
      <c r="AO41" s="48">
        <f>SUM(AO12,AO18,AO24:AO37)</f>
        <v>32047.474999999999</v>
      </c>
      <c r="AP41" s="48">
        <f>SUM(AP12,AP18,AP24:AP37)</f>
        <v>16708.480134463312</v>
      </c>
      <c r="AQ41" s="48">
        <f t="shared" si="2"/>
        <v>48755.955134463307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17.2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>
        <v>16.2</v>
      </c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2021-05-26T17:33:26Z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