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<sst xmlns="http://schemas.openxmlformats.org/spreadsheetml/2006/main" count="368" uniqueCount="70">
  <si>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</si>
  <si>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</si>
  <si>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</si>
  <si>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</si>
  <si>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</si>
  <si>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</si>
  <si>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</si>
  <si>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</si>
  <si>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</si>
  <si>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</si>
  <si>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</si>
  <si>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</si>
  <si>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</si>
  <si>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</si>
  <si>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</si>
  <si>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</si>
  <si>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</si>
  <si>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</si>
  <si>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</si>
  <si>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</si>
  <si>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</si>
  <si>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</si>
  <si>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</si>
  <si>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</si>
  <si>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</si>
  <si>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</si>
  <si>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</si>
  <si>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</si>
  <si>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</si>
  <si>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</si>
  <si>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</si>
  <si>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</si>
  <si>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</si>
  <si>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</si>
  <si>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</si>
  <si>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</si>
  <si>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</si>
  <si>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</si>
  <si>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</si>
  <si>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</si>
  <si>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</si>
  <si>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</si>
  <si>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</si>
  <si>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</si>
  <si>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</si>
  <si>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</si>
  <si>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</si>
  <si>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</si>
  <si>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</si>
  <si>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</si>
  <si>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</si>
  <si>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</si>
  <si>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</si>
  <si>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</si>
  <si>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</si>
  <si>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</si>
  <si>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</si>
  <si>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</si>
  <si>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</si>
  <si>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</si>
  <si>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</si>
  <si>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</si>
  <si>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</si>
  <si>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PEJERREY</t>
  </si>
  <si>
    <t>GCQ/jsr</t>
  </si>
  <si>
    <t>SM</t>
  </si>
  <si>
    <t>Callao, 27 de mayo del 2019</t>
  </si>
  <si>
    <t>FALSO VOLADOR</t>
  </si>
  <si>
    <t xml:space="preserve">        Fecha  : 25/05/2019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</si>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</sst>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5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0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10" fillId="0" borderId="0"/>
    <xf numFmtId="16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2" fillId="0" borderId="0"/>
    <xf numFmtId="0" fontId="1" fillId="0" borderId="0"/>
  </cellStyleXfs>
  <cellXfs count="130">
    <xf numFmtId="0" fontId="0" fillId="0" borderId="0" xfId="0"/>
    <xf numFmtId="0" fontId="12" fillId="0" borderId="0" xfId="0" applyFont="1" applyBorder="1"/>
    <xf numFmtId="0" fontId="11" fillId="0" borderId="0" xfId="0" applyFont="1"/>
    <xf numFmtId="0" fontId="12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 applyBorder="1"/>
    <xf numFmtId="0" fontId="13" fillId="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13" fillId="0" borderId="4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20" fontId="12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8" fontId="11" fillId="0" borderId="0" xfId="0" applyNumberFormat="1" applyFont="1"/>
    <xf numFmtId="0" fontId="12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167" fontId="12" fillId="0" borderId="0" xfId="0" applyNumberFormat="1" applyFont="1" applyBorder="1"/>
    <xf numFmtId="167" fontId="13" fillId="3" borderId="5" xfId="0" applyNumberFormat="1" applyFont="1" applyFill="1" applyBorder="1" applyAlignment="1">
      <alignment horizontal="center" wrapText="1"/>
    </xf>
    <xf numFmtId="167" fontId="13" fillId="0" borderId="0" xfId="0" applyNumberFormat="1" applyFont="1" applyBorder="1" applyAlignment="1">
      <alignment horizontal="center"/>
    </xf>
    <xf numFmtId="1" fontId="11" fillId="0" borderId="0" xfId="0" applyNumberFormat="1" applyFont="1"/>
    <xf numFmtId="0" fontId="15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12" fillId="0" borderId="0" xfId="0" applyFont="1" applyAlignment="1"/>
    <xf numFmtId="0" fontId="11" fillId="0" borderId="0" xfId="0" applyFont="1" applyAlignment="1"/>
    <xf numFmtId="1" fontId="12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5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1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Fill="1"/>
    <xf numFmtId="0" fontId="15" fillId="0" borderId="0" xfId="0" applyFont="1" applyAlignment="1">
      <alignment horizontal="left"/>
    </xf>
    <xf numFmtId="49" fontId="15" fillId="0" borderId="0" xfId="0" applyNumberFormat="1" applyFont="1"/>
    <xf numFmtId="22" fontId="15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3" fillId="0" borderId="3" xfId="0" quotePrefix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1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40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1" fillId="0" borderId="0" xfId="0" quotePrefix="1" applyFont="1" applyAlignment="1">
      <alignment horizontal="left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6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G1" zoomScale="23" zoomScaleNormal="23" workbookViewId="0">
      <selection activeCell="AD25" sqref="AD2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6.28515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7" t="s">
        <v>59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8" t="s">
        <v>38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35</v>
      </c>
      <c r="AN6" s="119"/>
      <c r="AO6" s="119"/>
      <c r="AP6" s="119"/>
      <c r="AQ6" s="119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7.75" x14ac:dyDescent="0.4">
      <c r="B9" s="14" t="s">
        <v>2</v>
      </c>
      <c r="C9" s="112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24" t="s">
        <v>58</v>
      </c>
      <c r="F10" s="125"/>
      <c r="G10" s="127" t="s">
        <v>5</v>
      </c>
      <c r="H10" s="128"/>
      <c r="I10" s="126" t="s">
        <v>43</v>
      </c>
      <c r="J10" s="126"/>
      <c r="K10" s="126" t="s">
        <v>6</v>
      </c>
      <c r="L10" s="126"/>
      <c r="M10" s="115" t="s">
        <v>7</v>
      </c>
      <c r="N10" s="129"/>
      <c r="O10" s="115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50</v>
      </c>
      <c r="X10" s="128"/>
      <c r="Y10" s="115" t="s">
        <v>44</v>
      </c>
      <c r="Z10" s="116"/>
      <c r="AA10" s="115" t="s">
        <v>36</v>
      </c>
      <c r="AB10" s="116"/>
      <c r="AC10" s="115" t="s">
        <v>12</v>
      </c>
      <c r="AD10" s="116"/>
      <c r="AE10" s="123" t="s">
        <v>52</v>
      </c>
      <c r="AF10" s="116"/>
      <c r="AG10" s="123" t="s">
        <v>45</v>
      </c>
      <c r="AH10" s="116"/>
      <c r="AI10" s="123" t="s">
        <v>46</v>
      </c>
      <c r="AJ10" s="116"/>
      <c r="AK10" s="123" t="s">
        <v>47</v>
      </c>
      <c r="AL10" s="116"/>
      <c r="AM10" s="123" t="s">
        <v>48</v>
      </c>
      <c r="AN10" s="116"/>
      <c r="AO10" s="121" t="s">
        <v>13</v>
      </c>
      <c r="AP10" s="122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4875</v>
      </c>
      <c r="H12" s="49">
        <v>1413</v>
      </c>
      <c r="I12" s="49">
        <v>6922.97</v>
      </c>
      <c r="J12" s="49">
        <v>13413.96</v>
      </c>
      <c r="K12" s="49">
        <v>1258.72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1474.0940000000001</v>
      </c>
      <c r="R12" s="49">
        <v>130</v>
      </c>
      <c r="S12" s="49">
        <v>600</v>
      </c>
      <c r="T12" s="49">
        <v>0</v>
      </c>
      <c r="U12" s="49">
        <v>0</v>
      </c>
      <c r="V12" s="49">
        <v>90</v>
      </c>
      <c r="W12" s="49">
        <v>2430</v>
      </c>
      <c r="X12" s="49">
        <v>0</v>
      </c>
      <c r="Y12" s="49">
        <v>3450.7440000000001</v>
      </c>
      <c r="Z12" s="49">
        <v>378.91</v>
      </c>
      <c r="AA12" s="49">
        <v>1508.4120266407388</v>
      </c>
      <c r="AB12" s="49">
        <v>0</v>
      </c>
      <c r="AC12" s="49">
        <v>2228.9670000000001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24748.907026640736</v>
      </c>
      <c r="AP12" s="50">
        <f>SUMIF($C$11:$AN$11,"I.Mad",C12:AN12)</f>
        <v>15425.869999999999</v>
      </c>
      <c r="AQ12" s="50">
        <f>SUM(AO12:AP12)</f>
        <v>40174.777026640731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38</v>
      </c>
      <c r="H13" s="51">
        <v>57</v>
      </c>
      <c r="I13" s="51">
        <v>77</v>
      </c>
      <c r="J13" s="51">
        <v>226</v>
      </c>
      <c r="K13" s="51">
        <v>10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18</v>
      </c>
      <c r="R13" s="51">
        <v>2</v>
      </c>
      <c r="S13" s="51">
        <v>3</v>
      </c>
      <c r="T13" s="51" t="s">
        <v>19</v>
      </c>
      <c r="U13" s="51" t="s">
        <v>19</v>
      </c>
      <c r="V13" s="51">
        <v>5</v>
      </c>
      <c r="W13" s="51">
        <v>12</v>
      </c>
      <c r="X13" s="51" t="s">
        <v>19</v>
      </c>
      <c r="Y13" s="51">
        <v>44</v>
      </c>
      <c r="Z13" s="51">
        <v>9</v>
      </c>
      <c r="AA13" s="51">
        <v>9</v>
      </c>
      <c r="AB13" s="51" t="s">
        <v>19</v>
      </c>
      <c r="AC13" s="51">
        <v>10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221</v>
      </c>
      <c r="AP13" s="50">
        <f>SUMIF($C$11:$AN$11,"I.Mad",C13:AN13)</f>
        <v>299</v>
      </c>
      <c r="AQ13" s="50">
        <f>SUM(AO13:AP13)</f>
        <v>520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13</v>
      </c>
      <c r="H14" s="51">
        <v>8</v>
      </c>
      <c r="I14" s="51">
        <v>5</v>
      </c>
      <c r="J14" s="51">
        <v>14</v>
      </c>
      <c r="K14" s="51" t="s">
        <v>65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8</v>
      </c>
      <c r="R14" s="51" t="s">
        <v>65</v>
      </c>
      <c r="S14" s="51">
        <v>2</v>
      </c>
      <c r="T14" s="51" t="s">
        <v>19</v>
      </c>
      <c r="U14" s="51" t="s">
        <v>19</v>
      </c>
      <c r="V14" s="51">
        <v>5</v>
      </c>
      <c r="W14" s="51">
        <v>5</v>
      </c>
      <c r="X14" s="51" t="s">
        <v>19</v>
      </c>
      <c r="Y14" s="51">
        <v>10</v>
      </c>
      <c r="Z14" s="51" t="s">
        <v>69</v>
      </c>
      <c r="AA14" s="51">
        <v>4</v>
      </c>
      <c r="AB14" s="51" t="s">
        <v>19</v>
      </c>
      <c r="AC14" s="51">
        <v>3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50</v>
      </c>
      <c r="AP14" s="50">
        <f>SUMIF($C$11:$AN$11,"I.Mad",C14:AN14)</f>
        <v>27</v>
      </c>
      <c r="AQ14" s="50">
        <f>SUM(AO14:AP14)</f>
        <v>77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0.69611940490705426</v>
      </c>
      <c r="H15" s="51">
        <v>19.954533304265407</v>
      </c>
      <c r="I15" s="51">
        <v>1.8074761862108299</v>
      </c>
      <c r="J15" s="51">
        <v>0.31112902209744564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2.5402458117933744</v>
      </c>
      <c r="R15" s="51" t="s">
        <v>19</v>
      </c>
      <c r="S15" s="51">
        <v>4.0943896001783617</v>
      </c>
      <c r="T15" s="51" t="s">
        <v>19</v>
      </c>
      <c r="U15" s="51" t="s">
        <v>19</v>
      </c>
      <c r="V15" s="51">
        <v>21.962106522698786</v>
      </c>
      <c r="W15" s="51">
        <v>0.78173960773904028</v>
      </c>
      <c r="X15" s="51" t="s">
        <v>19</v>
      </c>
      <c r="Y15" s="51">
        <v>0.88179300000000005</v>
      </c>
      <c r="Z15" s="51"/>
      <c r="AA15" s="51">
        <v>15.426796591125166</v>
      </c>
      <c r="AB15" s="51" t="s">
        <v>19</v>
      </c>
      <c r="AC15" s="51">
        <v>15.437604589033299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15</v>
      </c>
      <c r="H16" s="56">
        <v>13.5</v>
      </c>
      <c r="I16" s="56">
        <v>14.5</v>
      </c>
      <c r="J16" s="56">
        <v>14.5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13.5</v>
      </c>
      <c r="R16" s="56" t="s">
        <v>19</v>
      </c>
      <c r="S16" s="56">
        <v>13</v>
      </c>
      <c r="T16" s="56" t="s">
        <v>19</v>
      </c>
      <c r="U16" s="56" t="s">
        <v>19</v>
      </c>
      <c r="V16" s="56">
        <v>13</v>
      </c>
      <c r="W16" s="56">
        <v>14</v>
      </c>
      <c r="X16" s="56" t="s">
        <v>19</v>
      </c>
      <c r="Y16" s="56">
        <v>13.5</v>
      </c>
      <c r="Z16" s="56"/>
      <c r="AA16" s="56">
        <v>12.5</v>
      </c>
      <c r="AB16" s="56" t="s">
        <v>19</v>
      </c>
      <c r="AC16" s="56">
        <v>12.5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53"/>
      <c r="K25" s="53"/>
      <c r="L25" s="53"/>
      <c r="M25" s="53"/>
      <c r="N25" s="53"/>
      <c r="O25" s="53"/>
      <c r="P25" s="53"/>
      <c r="Q25" s="53">
        <v>0.90555014605647521</v>
      </c>
      <c r="R25" s="53"/>
      <c r="S25" s="53"/>
      <c r="T25" s="53"/>
      <c r="U25" s="53"/>
      <c r="V25" s="53"/>
      <c r="W25" s="53"/>
      <c r="X25" s="53"/>
      <c r="Y25" s="53">
        <v>11.505929999999999</v>
      </c>
      <c r="Z25" s="53"/>
      <c r="AA25" s="53">
        <v>3.4328000000000003</v>
      </c>
      <c r="AB25" s="53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15.844280146056475</v>
      </c>
      <c r="AP25" s="50">
        <f t="shared" si="1"/>
        <v>0</v>
      </c>
      <c r="AQ25" s="53">
        <f>SUM(AO25:AP25)</f>
        <v>15.844280146056475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5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>
        <v>41.761152163344669</v>
      </c>
      <c r="AB30" s="53"/>
      <c r="AC30" s="53">
        <v>1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42.761152163344669</v>
      </c>
      <c r="AP30" s="50">
        <f t="shared" si="1"/>
        <v>0</v>
      </c>
      <c r="AQ30" s="53">
        <f t="shared" si="2"/>
        <v>42.761152163344669</v>
      </c>
      <c r="AT30" s="19"/>
      <c r="AU30" s="19"/>
      <c r="AV30" s="19"/>
    </row>
    <row r="31" spans="2:48" ht="50.25" customHeight="1" x14ac:dyDescent="0.55000000000000004">
      <c r="B31" s="79" t="s">
        <v>63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67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>
        <v>0.58240000000000014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0.58240000000000014</v>
      </c>
      <c r="AP39" s="50">
        <f>SUMIF($C$11:$AN$11,"I.Mad",C39:AN39)</f>
        <v>0</v>
      </c>
      <c r="AQ39" s="53">
        <f>SUM(AO39:AP39)</f>
        <v>0.58240000000000014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>
        <v>15.811621195916382</v>
      </c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15.811621195916382</v>
      </c>
      <c r="AP40" s="50">
        <f>SUMIF($C$11:$AN$11,"I.Mad",C40:AN40)</f>
        <v>0</v>
      </c>
      <c r="AQ40" s="53">
        <f>SUM(AO40:AP40)</f>
        <v>15.811621195916382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4875</v>
      </c>
      <c r="H41" s="53">
        <f t="shared" si="5"/>
        <v>1413</v>
      </c>
      <c r="I41" s="53">
        <f t="shared" si="5"/>
        <v>6922.97</v>
      </c>
      <c r="J41" s="53">
        <f t="shared" si="5"/>
        <v>13413.96</v>
      </c>
      <c r="K41" s="53">
        <f t="shared" si="5"/>
        <v>1258.72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1474.9995501460564</v>
      </c>
      <c r="R41" s="53">
        <f t="shared" si="5"/>
        <v>130</v>
      </c>
      <c r="S41" s="53">
        <f t="shared" si="5"/>
        <v>600</v>
      </c>
      <c r="T41" s="53">
        <f t="shared" si="5"/>
        <v>0</v>
      </c>
      <c r="U41" s="53">
        <f t="shared" si="5"/>
        <v>0</v>
      </c>
      <c r="V41" s="53">
        <f t="shared" si="5"/>
        <v>90</v>
      </c>
      <c r="W41" s="53">
        <f t="shared" si="5"/>
        <v>2430</v>
      </c>
      <c r="X41" s="53">
        <f t="shared" si="5"/>
        <v>0</v>
      </c>
      <c r="Y41" s="53">
        <f t="shared" si="5"/>
        <v>3462.2499299999999</v>
      </c>
      <c r="Z41" s="53">
        <f t="shared" si="5"/>
        <v>378.91</v>
      </c>
      <c r="AA41" s="53">
        <f t="shared" si="5"/>
        <v>1569.9999999999998</v>
      </c>
      <c r="AB41" s="53">
        <f t="shared" si="5"/>
        <v>0</v>
      </c>
      <c r="AC41" s="53">
        <f>+SUM(AC24:AC40,AC18,AC12)</f>
        <v>2229.9670000000001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24807.512458950136</v>
      </c>
      <c r="AP41" s="53">
        <f>SUM(AP12,AP18,AP24:AP37)</f>
        <v>15425.869999999999</v>
      </c>
      <c r="AQ41" s="53">
        <f>SUM(AO41:AP41)</f>
        <v>40233.382458950131</v>
      </c>
    </row>
    <row r="42" spans="2:43" ht="50.25" customHeight="1" x14ac:dyDescent="0.55000000000000004">
      <c r="B42" s="81" t="s">
        <v>37</v>
      </c>
      <c r="C42" s="23"/>
      <c r="D42" s="23"/>
      <c r="E42" s="23"/>
      <c r="F42" s="55"/>
      <c r="G42" s="55">
        <v>18.399999999999999</v>
      </c>
      <c r="H42" s="55"/>
      <c r="I42" s="55">
        <v>19.7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15.9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4" t="s">
        <v>64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2019-05-28T00:52:44Z</dcterms:modified>
</cp:coreProperties>
</file>