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<sst xmlns="http://schemas.openxmlformats.org/spreadsheetml/2006/main" count="353" uniqueCount="68">
  <si>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</si>
  <si>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</si>
  <si>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</si>
  <si>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</si>
  <si>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</si>
  <si>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</si>
  <si>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</si>
  <si>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</si>
  <si>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</si>
  <si>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</si>
  <si>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</si>
  <si>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</si>
  <si>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</si>
  <si>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</si>
  <si>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</si>
  <si>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</si>
  <si>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</si>
  <si>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</si>
  <si>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</si>
  <si>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</si>
  <si>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</si>
  <si>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</si>
  <si>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</si>
  <si>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</si>
  <si>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</si>
  <si>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</si>
  <si>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</si>
  <si>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</si>
  <si>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</si>
  <si>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</si>
  <si>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</si>
  <si>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</si>
  <si>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</si>
  <si>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</si>
  <si>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</si>
  <si>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</si>
  <si>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</si>
  <si>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</si>
  <si>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</si>
  <si>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</si>
  <si>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</si>
  <si>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</si>
  <si>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</si>
  <si>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</si>
  <si>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</si>
  <si>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</si>
  <si>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</si>
  <si>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</si>
  <si>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</si>
  <si>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</si>
  <si>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</si>
  <si>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</si>
  <si>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</si>
  <si>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</si>
  <si>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</si>
  <si>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</si>
  <si>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</si>
  <si>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</si>
  <si>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</si>
  <si>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</si>
  <si>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</si>
  <si>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S/M</t>
  </si>
  <si>
    <t xml:space="preserve">        Fecha  : 25/04/2017</t>
  </si>
  <si>
    <t>Callao, 26 de abril del 2017</t>
  </si>
  <si>
    <t>10.5y13.5</t>
  </si>
  <si>
    <t>PAMPANITO</t>
  </si>
  <si>
    <t>PEZ AGUJA</t>
  </si>
  <si>
    <t>11.0y13.5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</si>
</sst>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E18" sqref="AE1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34.5703125" style="2" customWidth="1"/>
    <col min="28" max="28" width="22.28515625" style="2" customWidth="1"/>
    <col min="29" max="29" width="34.85546875" style="2" bestFit="1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62</v>
      </c>
      <c r="AP8" s="123"/>
      <c r="AQ8" s="123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9" t="s">
        <v>4</v>
      </c>
      <c r="D10" s="116"/>
      <c r="E10" s="119" t="s">
        <v>5</v>
      </c>
      <c r="F10" s="116"/>
      <c r="G10" s="117" t="s">
        <v>6</v>
      </c>
      <c r="H10" s="118"/>
      <c r="I10" s="121" t="s">
        <v>45</v>
      </c>
      <c r="J10" s="121"/>
      <c r="K10" s="121" t="s">
        <v>7</v>
      </c>
      <c r="L10" s="121"/>
      <c r="M10" s="119" t="s">
        <v>8</v>
      </c>
      <c r="N10" s="120"/>
      <c r="O10" s="119" t="s">
        <v>9</v>
      </c>
      <c r="P10" s="120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9" t="s">
        <v>47</v>
      </c>
      <c r="Z10" s="116"/>
      <c r="AA10" s="117" t="s">
        <v>38</v>
      </c>
      <c r="AB10" s="118"/>
      <c r="AC10" s="117" t="s">
        <v>13</v>
      </c>
      <c r="AD10" s="118"/>
      <c r="AE10" s="115" t="s">
        <v>57</v>
      </c>
      <c r="AF10" s="116"/>
      <c r="AG10" s="115" t="s">
        <v>48</v>
      </c>
      <c r="AH10" s="116"/>
      <c r="AI10" s="115" t="s">
        <v>49</v>
      </c>
      <c r="AJ10" s="116"/>
      <c r="AK10" s="115" t="s">
        <v>50</v>
      </c>
      <c r="AL10" s="116"/>
      <c r="AM10" s="115" t="s">
        <v>51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163.76</v>
      </c>
      <c r="G12" s="51">
        <v>5083.3249999999998</v>
      </c>
      <c r="H12" s="51">
        <v>1175.5</v>
      </c>
      <c r="I12" s="51">
        <v>4450.13</v>
      </c>
      <c r="J12" s="51">
        <v>4010.94</v>
      </c>
      <c r="K12" s="51">
        <v>926.18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5615</v>
      </c>
      <c r="R12" s="51">
        <v>0</v>
      </c>
      <c r="S12" s="51">
        <v>4105</v>
      </c>
      <c r="T12" s="51">
        <v>0</v>
      </c>
      <c r="U12" s="51">
        <v>610</v>
      </c>
      <c r="V12" s="51">
        <v>340</v>
      </c>
      <c r="W12" s="51">
        <v>5270</v>
      </c>
      <c r="X12" s="51">
        <v>0</v>
      </c>
      <c r="Y12" s="51">
        <v>3676.2970028956497</v>
      </c>
      <c r="Z12" s="51">
        <v>639.70867332382318</v>
      </c>
      <c r="AA12" s="51">
        <v>1761.6659999999999</v>
      </c>
      <c r="AB12" s="51">
        <v>0</v>
      </c>
      <c r="AC12" s="51">
        <v>9540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33.284999999999997</v>
      </c>
      <c r="AO12" s="52">
        <f>SUMIF($C$11:$AN$11,"Ind*",C12:AN12)</f>
        <v>41037.598002895655</v>
      </c>
      <c r="AP12" s="52">
        <f>SUMIF($C$11:$AN$11,"I.Mad",C12:AN12)</f>
        <v>6363.1936733238226</v>
      </c>
      <c r="AQ12" s="52">
        <f>SUM(AO12:AP12)</f>
        <v>47400.79167621948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4</v>
      </c>
      <c r="G13" s="53">
        <v>28</v>
      </c>
      <c r="H13" s="53">
        <v>21</v>
      </c>
      <c r="I13" s="53">
        <v>21</v>
      </c>
      <c r="J13" s="53">
        <v>73</v>
      </c>
      <c r="K13" s="53">
        <v>4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29</v>
      </c>
      <c r="R13" s="53" t="s">
        <v>20</v>
      </c>
      <c r="S13" s="53">
        <v>22</v>
      </c>
      <c r="T13" s="53" t="s">
        <v>20</v>
      </c>
      <c r="U13" s="53">
        <v>7</v>
      </c>
      <c r="V13" s="53">
        <v>4</v>
      </c>
      <c r="W13" s="53">
        <v>19</v>
      </c>
      <c r="X13" s="53" t="s">
        <v>20</v>
      </c>
      <c r="Y13" s="53">
        <v>21</v>
      </c>
      <c r="Z13" s="53">
        <v>5</v>
      </c>
      <c r="AA13" s="53">
        <v>6</v>
      </c>
      <c r="AB13" s="53" t="s">
        <v>20</v>
      </c>
      <c r="AC13" s="53">
        <v>26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>
        <v>1</v>
      </c>
      <c r="AO13" s="52">
        <f>SUMIF($C$11:$AN$11,"Ind*",C13:AN13)</f>
        <v>183</v>
      </c>
      <c r="AP13" s="52">
        <f>SUMIF($C$11:$AN$11,"I.Mad",C13:AN13)</f>
        <v>108</v>
      </c>
      <c r="AQ13" s="52">
        <f>SUM(AO13:AP13)</f>
        <v>291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61</v>
      </c>
      <c r="G14" s="53">
        <v>10</v>
      </c>
      <c r="H14" s="53">
        <v>6</v>
      </c>
      <c r="I14" s="53">
        <v>7</v>
      </c>
      <c r="J14" s="53">
        <v>7</v>
      </c>
      <c r="K14" s="53">
        <v>4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9</v>
      </c>
      <c r="R14" s="53" t="s">
        <v>20</v>
      </c>
      <c r="S14" s="53">
        <v>7</v>
      </c>
      <c r="T14" s="53" t="s">
        <v>20</v>
      </c>
      <c r="U14" s="53">
        <v>2</v>
      </c>
      <c r="V14" s="53">
        <v>3</v>
      </c>
      <c r="W14" s="53">
        <v>8</v>
      </c>
      <c r="X14" s="53" t="s">
        <v>20</v>
      </c>
      <c r="Y14" s="53">
        <v>5</v>
      </c>
      <c r="Z14" s="53">
        <v>1</v>
      </c>
      <c r="AA14" s="53">
        <v>4</v>
      </c>
      <c r="AB14" s="53" t="s">
        <v>20</v>
      </c>
      <c r="AC14" s="53">
        <v>8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61</v>
      </c>
      <c r="AO14" s="52">
        <f>SUMIF($C$11:$AN$11,"Ind*",C14:AN14)</f>
        <v>64</v>
      </c>
      <c r="AP14" s="52">
        <f>SUMIF($C$11:$AN$11,"I.Mad",C14:AN14)</f>
        <v>17</v>
      </c>
      <c r="AQ14" s="52">
        <f>SUM(AO14:AP14)</f>
        <v>81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8.7315556926527833</v>
      </c>
      <c r="H15" s="53">
        <v>6.6947601577135113E-2</v>
      </c>
      <c r="I15" s="53">
        <v>24.110936154442808</v>
      </c>
      <c r="J15" s="53">
        <v>19.405951567373677</v>
      </c>
      <c r="K15" s="53">
        <v>29.355628265199744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29.588476831831052</v>
      </c>
      <c r="R15" s="53" t="s">
        <v>20</v>
      </c>
      <c r="S15" s="53">
        <v>40.541228895802277</v>
      </c>
      <c r="T15" s="53" t="s">
        <v>20</v>
      </c>
      <c r="U15" s="53">
        <v>41.853592178090153</v>
      </c>
      <c r="V15" s="53">
        <v>56.259375553538327</v>
      </c>
      <c r="W15" s="53">
        <v>47.305678399739406</v>
      </c>
      <c r="X15" s="53" t="s">
        <v>20</v>
      </c>
      <c r="Y15" s="53">
        <v>60.471356178673886</v>
      </c>
      <c r="Z15" s="53">
        <v>61.29032258064516</v>
      </c>
      <c r="AA15" s="53">
        <v>74.995203385528754</v>
      </c>
      <c r="AB15" s="53" t="s">
        <v>20</v>
      </c>
      <c r="AC15" s="53">
        <v>63.425949614925329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</v>
      </c>
      <c r="H16" s="58">
        <v>14</v>
      </c>
      <c r="I16" s="58">
        <v>14</v>
      </c>
      <c r="J16" s="58">
        <v>13.5</v>
      </c>
      <c r="K16" s="58">
        <v>11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>
        <v>11</v>
      </c>
      <c r="T16" s="58" t="s">
        <v>20</v>
      </c>
      <c r="U16" s="58">
        <v>11.5</v>
      </c>
      <c r="V16" s="58">
        <v>11</v>
      </c>
      <c r="W16" s="58">
        <v>11.5</v>
      </c>
      <c r="X16" s="58" t="s">
        <v>20</v>
      </c>
      <c r="Y16" s="58">
        <v>11</v>
      </c>
      <c r="Z16" s="58">
        <v>11.5</v>
      </c>
      <c r="AA16" s="58" t="s">
        <v>67</v>
      </c>
      <c r="AB16" s="58" t="s">
        <v>20</v>
      </c>
      <c r="AC16" s="58" t="s">
        <v>64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>
        <v>5.97</v>
      </c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5.97</v>
      </c>
      <c r="AP25" s="52">
        <f t="shared" ref="AP25:AP37" si="2">SUMIF($C$11:$AN$11,"I.Mad",C25:AN25)</f>
        <v>0</v>
      </c>
      <c r="AQ25" s="71">
        <f>SUM(AO25:AP25)</f>
        <v>5.97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>
        <v>1.3279971043498626</v>
      </c>
      <c r="Z30" s="71">
        <v>0.13632667617689018</v>
      </c>
      <c r="AA30" s="55">
        <v>8.3339999999999996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1"/>
        <v>9.6619971043498616</v>
      </c>
      <c r="AP30" s="52">
        <f t="shared" si="2"/>
        <v>0.13632667617689018</v>
      </c>
      <c r="AQ30" s="55">
        <f t="shared" si="0"/>
        <v>9.7983237805267525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66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27">
        <v>4.1000000000000002E-2</v>
      </c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4.1000000000000002E-2</v>
      </c>
      <c r="AP36" s="52">
        <f t="shared" si="2"/>
        <v>0</v>
      </c>
      <c r="AQ36" s="55">
        <f t="shared" si="0"/>
        <v>4.1000000000000002E-2</v>
      </c>
    </row>
    <row r="37" spans="2:43" ht="50.25" customHeight="1" x14ac:dyDescent="0.55000000000000004">
      <c r="B37" s="81" t="s">
        <v>65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27">
        <v>0.01</v>
      </c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0.01</v>
      </c>
      <c r="AP37" s="52">
        <f t="shared" si="2"/>
        <v>0</v>
      </c>
      <c r="AQ37" s="55">
        <f t="shared" si="0"/>
        <v>0.01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163.76</v>
      </c>
      <c r="G38" s="55">
        <f t="shared" si="3"/>
        <v>5083.3249999999998</v>
      </c>
      <c r="H38" s="55">
        <f t="shared" si="3"/>
        <v>1175.5</v>
      </c>
      <c r="I38" s="55">
        <f t="shared" si="3"/>
        <v>4450.13</v>
      </c>
      <c r="J38" s="55">
        <f t="shared" si="3"/>
        <v>4010.94</v>
      </c>
      <c r="K38" s="55">
        <f t="shared" si="3"/>
        <v>932.15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5615</v>
      </c>
      <c r="R38" s="55">
        <f t="shared" si="3"/>
        <v>0</v>
      </c>
      <c r="S38" s="55">
        <f t="shared" si="3"/>
        <v>4105</v>
      </c>
      <c r="T38" s="55">
        <f t="shared" si="3"/>
        <v>0</v>
      </c>
      <c r="U38" s="55">
        <f t="shared" si="3"/>
        <v>610</v>
      </c>
      <c r="V38" s="55">
        <f t="shared" si="3"/>
        <v>340</v>
      </c>
      <c r="W38" s="55">
        <f t="shared" si="3"/>
        <v>5270</v>
      </c>
      <c r="X38" s="55">
        <f t="shared" si="3"/>
        <v>0</v>
      </c>
      <c r="Y38" s="55">
        <f t="shared" si="3"/>
        <v>3677.6249999999995</v>
      </c>
      <c r="Z38" s="55">
        <f t="shared" si="3"/>
        <v>639.84500000000003</v>
      </c>
      <c r="AA38" s="55">
        <f t="shared" si="3"/>
        <v>1770</v>
      </c>
      <c r="AB38" s="55">
        <f t="shared" si="3"/>
        <v>0</v>
      </c>
      <c r="AC38" s="55">
        <f t="shared" si="3"/>
        <v>9540.0509999999995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33.284999999999997</v>
      </c>
      <c r="AO38" s="55">
        <f>SUM(AO12,AO18,AO24:AO37)</f>
        <v>41053.281000000003</v>
      </c>
      <c r="AP38" s="55">
        <f>SUM(AP12,AP18,AP24:AP37)</f>
        <v>6363.33</v>
      </c>
      <c r="AQ38" s="55">
        <f>SUM(AO38:AP38)</f>
        <v>47416.611000000004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18.7</v>
      </c>
      <c r="H39" s="57"/>
      <c r="I39" s="57">
        <v>22.4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17.2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2017-04-26T17:24:27Z</dcterms:modified>
</cp:coreProperties>
</file>