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<sst xmlns="http://schemas.openxmlformats.org/spreadsheetml/2006/main" count="353" uniqueCount="67">
  <si>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</si>
  <si>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</si>
  <si>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</si>
  <si>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</si>
  <si>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</si>
  <si>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</si>
  <si>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</si>
  <si>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</si>
  <si>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</si>
  <si>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</si>
  <si>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</si>
  <si>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</si>
  <si>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</si>
  <si>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</si>
  <si>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</si>
  <si>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</si>
  <si>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</si>
  <si>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</si>
  <si>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</si>
  <si>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</si>
  <si>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</si>
  <si>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</si>
  <si>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</si>
  <si>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</si>
  <si>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</si>
  <si>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</si>
  <si>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</si>
  <si>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</si>
  <si>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</si>
  <si>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</si>
  <si>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</si>
  <si>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</si>
  <si>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</si>
  <si>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</si>
  <si>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</si>
  <si>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</si>
  <si>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</si>
  <si>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</si>
  <si>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</si>
  <si>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</si>
  <si>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</si>
  <si>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</si>
  <si>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</si>
  <si>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</si>
  <si>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</si>
  <si>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</si>
  <si>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</si>
  <si>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</si>
  <si>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</si>
  <si>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</si>
  <si>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</si>
  <si>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</si>
  <si>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</si>
  <si>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</si>
  <si>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</si>
  <si>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</si>
  <si>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</si>
  <si>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</si>
  <si>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</si>
  <si>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</si>
  <si>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</si>
  <si>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</si>
  <si>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 xml:space="preserve">        Fecha  : 25/04/2015</t>
  </si>
  <si>
    <t>S/M</t>
  </si>
  <si>
    <t>13.0 y 14.0</t>
  </si>
  <si>
    <t>Callao, 27 de abril del 2015</t>
  </si>
  <si>
    <t>R.M.Nº 003-2015-PRODUCE, R.M.N°056-2015 PRODUCE, R.M.N°078-2015 PRODUCE, R.M.N°082-2015 PRODUCE, R.M.N°098-2015 PRODUCE ,R.M.N°114-2015 PRODUCE ,R.M.N°119-PRODUCE,R.M.N°120-PRODUCE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</si>
</sst>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188" fontId="26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C15" sqref="AC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1" width="25.00390625" style="2" customWidth="1"/>
    <col min="12" max="17" width="19.28125" style="2" customWidth="1"/>
    <col min="18" max="18" width="22.710937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4" width="22.140625" style="2" customWidth="1"/>
    <col min="25" max="25" width="19.28125" style="2" customWidth="1"/>
    <col min="26" max="27" width="22.140625" style="2" customWidth="1"/>
    <col min="28" max="28" width="19.28125" style="2" customWidth="1"/>
    <col min="29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5" t="s">
        <v>49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2:43" ht="35.25">
      <c r="B5" s="105" t="s">
        <v>45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6" t="s">
        <v>42</v>
      </c>
      <c r="AN6" s="106"/>
      <c r="AO6" s="106"/>
      <c r="AP6" s="106"/>
      <c r="AQ6" s="106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7"/>
      <c r="AP7" s="107"/>
      <c r="AQ7" s="10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8" t="s">
        <v>62</v>
      </c>
      <c r="AP8" s="108"/>
      <c r="AQ8" s="108"/>
    </row>
    <row r="9" spans="2:43" ht="21.75" customHeight="1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10" t="s">
        <v>58</v>
      </c>
      <c r="J10" s="111"/>
      <c r="K10" s="111" t="s">
        <v>7</v>
      </c>
      <c r="L10" s="111"/>
      <c r="M10" s="112" t="s">
        <v>8</v>
      </c>
      <c r="N10" s="113"/>
      <c r="O10" s="103" t="s">
        <v>9</v>
      </c>
      <c r="P10" s="109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59</v>
      </c>
      <c r="Z10" s="104"/>
      <c r="AA10" s="117" t="s">
        <v>43</v>
      </c>
      <c r="AB10" s="118"/>
      <c r="AC10" s="116" t="s">
        <v>14</v>
      </c>
      <c r="AD10" s="104"/>
      <c r="AE10" s="116" t="s">
        <v>50</v>
      </c>
      <c r="AF10" s="104"/>
      <c r="AG10" s="116" t="s">
        <v>51</v>
      </c>
      <c r="AH10" s="104"/>
      <c r="AI10" s="116" t="s">
        <v>41</v>
      </c>
      <c r="AJ10" s="104"/>
      <c r="AK10" s="116" t="s">
        <v>52</v>
      </c>
      <c r="AL10" s="104"/>
      <c r="AM10" s="103" t="s">
        <v>53</v>
      </c>
      <c r="AN10" s="104"/>
      <c r="AO10" s="114" t="s">
        <v>15</v>
      </c>
      <c r="AP10" s="11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378</v>
      </c>
      <c r="G12" s="54">
        <v>133</v>
      </c>
      <c r="H12" s="54">
        <v>3287</v>
      </c>
      <c r="I12" s="54">
        <v>7080</v>
      </c>
      <c r="J12" s="54">
        <v>6446</v>
      </c>
      <c r="K12" s="54">
        <v>2298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4270</v>
      </c>
      <c r="R12" s="54">
        <v>240</v>
      </c>
      <c r="S12" s="54">
        <v>3370</v>
      </c>
      <c r="T12" s="54">
        <v>550</v>
      </c>
      <c r="U12" s="54">
        <v>1100</v>
      </c>
      <c r="V12" s="54">
        <v>1265</v>
      </c>
      <c r="W12" s="54">
        <v>5375</v>
      </c>
      <c r="X12" s="54">
        <v>0</v>
      </c>
      <c r="Y12" s="54">
        <v>6618</v>
      </c>
      <c r="Z12" s="54">
        <v>0</v>
      </c>
      <c r="AA12" s="54">
        <v>3560</v>
      </c>
      <c r="AB12" s="54">
        <v>0</v>
      </c>
      <c r="AC12" s="54">
        <v>9600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43404</v>
      </c>
      <c r="AP12" s="55">
        <f>SUMIF($C$11:$AN$11,"I.Mad",C12:AN12)</f>
        <v>12166</v>
      </c>
      <c r="AQ12" s="55">
        <f>SUM(AO12:AP12)</f>
        <v>55570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29</v>
      </c>
      <c r="G13" s="56">
        <v>4</v>
      </c>
      <c r="H13" s="56">
        <v>76</v>
      </c>
      <c r="I13" s="56">
        <v>64</v>
      </c>
      <c r="J13" s="56">
        <v>172</v>
      </c>
      <c r="K13" s="56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28</v>
      </c>
      <c r="R13" s="56">
        <v>3</v>
      </c>
      <c r="S13" s="56">
        <v>16</v>
      </c>
      <c r="T13" s="56">
        <v>7</v>
      </c>
      <c r="U13" s="56">
        <v>5</v>
      </c>
      <c r="V13" s="56">
        <v>14</v>
      </c>
      <c r="W13" s="56">
        <v>26</v>
      </c>
      <c r="X13" s="56" t="s">
        <v>21</v>
      </c>
      <c r="Y13" s="56">
        <v>39</v>
      </c>
      <c r="Z13" s="56" t="s">
        <v>21</v>
      </c>
      <c r="AA13" s="56">
        <v>14</v>
      </c>
      <c r="AB13" s="56" t="s">
        <v>21</v>
      </c>
      <c r="AC13" s="56">
        <v>34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251</v>
      </c>
      <c r="AP13" s="55">
        <f>SUMIF($C$11:$AN$11,"I.Mad",C13:AN13)</f>
        <v>301</v>
      </c>
      <c r="AQ13" s="55">
        <f>SUM(AO13:AP13)</f>
        <v>552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63</v>
      </c>
      <c r="G14" s="56">
        <v>1</v>
      </c>
      <c r="H14" s="56">
        <v>10</v>
      </c>
      <c r="I14" s="56">
        <v>1</v>
      </c>
      <c r="J14" s="56">
        <v>8</v>
      </c>
      <c r="K14" s="56">
        <v>9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9</v>
      </c>
      <c r="R14" s="56">
        <v>1</v>
      </c>
      <c r="S14" s="56">
        <v>6</v>
      </c>
      <c r="T14" s="56" t="s">
        <v>63</v>
      </c>
      <c r="U14" s="56">
        <v>1</v>
      </c>
      <c r="V14" s="56">
        <v>5</v>
      </c>
      <c r="W14" s="56">
        <v>8</v>
      </c>
      <c r="X14" s="56" t="s">
        <v>21</v>
      </c>
      <c r="Y14" s="56">
        <v>6</v>
      </c>
      <c r="Z14" s="56" t="s">
        <v>21</v>
      </c>
      <c r="AA14" s="56">
        <v>5</v>
      </c>
      <c r="AB14" s="56" t="s">
        <v>21</v>
      </c>
      <c r="AC14" s="56">
        <v>7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53</v>
      </c>
      <c r="AP14" s="55">
        <f>SUMIF($C$11:$AN$11,"I.Mad",C14:AN14)</f>
        <v>24</v>
      </c>
      <c r="AQ14" s="55">
        <f>SUM(AO14:AP14)</f>
        <v>77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1.775147928994083</v>
      </c>
      <c r="H15" s="56">
        <v>3.019010135162671</v>
      </c>
      <c r="I15" s="56">
        <v>1.67</v>
      </c>
      <c r="J15" s="56">
        <v>3.41</v>
      </c>
      <c r="K15" s="56">
        <v>3.31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4.2264457813865395</v>
      </c>
      <c r="R15" s="56">
        <v>9.139784946236558</v>
      </c>
      <c r="S15" s="56">
        <v>8.7</v>
      </c>
      <c r="T15" s="56" t="s">
        <v>21</v>
      </c>
      <c r="U15" s="56">
        <v>0</v>
      </c>
      <c r="V15" s="56">
        <v>0.38575072542780625</v>
      </c>
      <c r="W15" s="56">
        <v>6</v>
      </c>
      <c r="X15" s="56" t="s">
        <v>21</v>
      </c>
      <c r="Y15" s="56">
        <v>6.59</v>
      </c>
      <c r="Z15" s="56" t="s">
        <v>21</v>
      </c>
      <c r="AA15" s="56">
        <v>20.792217630561463</v>
      </c>
      <c r="AB15" s="56" t="s">
        <v>21</v>
      </c>
      <c r="AC15" s="56">
        <v>13.492223309211036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14.5</v>
      </c>
      <c r="H16" s="62">
        <v>14.5</v>
      </c>
      <c r="I16" s="62">
        <v>13.5</v>
      </c>
      <c r="J16" s="62">
        <v>12.5</v>
      </c>
      <c r="K16" s="102" t="s">
        <v>64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13</v>
      </c>
      <c r="S16" s="62">
        <v>14</v>
      </c>
      <c r="T16" s="62" t="s">
        <v>21</v>
      </c>
      <c r="U16" s="62">
        <v>14</v>
      </c>
      <c r="V16" s="62">
        <v>13.5</v>
      </c>
      <c r="W16" s="62">
        <v>14</v>
      </c>
      <c r="X16" s="62" t="s">
        <v>21</v>
      </c>
      <c r="Y16" s="62">
        <v>13</v>
      </c>
      <c r="Z16" s="62" t="s">
        <v>21</v>
      </c>
      <c r="AA16" s="62">
        <v>12.5</v>
      </c>
      <c r="AB16" s="62" t="s">
        <v>21</v>
      </c>
      <c r="AC16" s="62">
        <v>12.5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>
        <v>3.7</v>
      </c>
      <c r="I25" s="77"/>
      <c r="J25" s="59"/>
      <c r="K25" s="59">
        <v>4.832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7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4.832</v>
      </c>
      <c r="AP25" s="59">
        <f t="shared" si="1"/>
        <v>3.7</v>
      </c>
      <c r="AQ25" s="59">
        <f t="shared" si="2"/>
        <v>8.532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77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>
        <v>2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2</v>
      </c>
      <c r="AP33" s="59">
        <f t="shared" si="1"/>
        <v>0</v>
      </c>
      <c r="AQ33" s="59">
        <f t="shared" si="2"/>
        <v>2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378</v>
      </c>
      <c r="G38" s="59">
        <f t="shared" si="3"/>
        <v>133</v>
      </c>
      <c r="H38" s="59">
        <f t="shared" si="3"/>
        <v>3290.7</v>
      </c>
      <c r="I38" s="59">
        <f t="shared" si="3"/>
        <v>7080</v>
      </c>
      <c r="J38" s="59">
        <f t="shared" si="3"/>
        <v>6446</v>
      </c>
      <c r="K38" s="59">
        <f t="shared" si="3"/>
        <v>2304.832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4270</v>
      </c>
      <c r="R38" s="59">
        <f t="shared" si="3"/>
        <v>240</v>
      </c>
      <c r="S38" s="59">
        <f t="shared" si="3"/>
        <v>3370</v>
      </c>
      <c r="T38" s="59">
        <f t="shared" si="3"/>
        <v>550</v>
      </c>
      <c r="U38" s="59">
        <f t="shared" si="3"/>
        <v>1100</v>
      </c>
      <c r="V38" s="59">
        <f t="shared" si="3"/>
        <v>1265</v>
      </c>
      <c r="W38" s="59">
        <f t="shared" si="3"/>
        <v>5375</v>
      </c>
      <c r="X38" s="59">
        <f t="shared" si="3"/>
        <v>0</v>
      </c>
      <c r="Y38" s="59">
        <f>+SUM(Y12,Y18,Y24:Y37)</f>
        <v>6618</v>
      </c>
      <c r="Z38" s="59">
        <f>+SUM(Z12,Z18,Z24:Z37)</f>
        <v>0</v>
      </c>
      <c r="AA38" s="59">
        <f>+SUM(AA12,AA18,AA24:AA37)</f>
        <v>3560</v>
      </c>
      <c r="AB38" s="59">
        <f aca="true" t="shared" si="4" ref="AB38:AN38">+SUM(AB12,AB18,AB24:AB37)</f>
        <v>0</v>
      </c>
      <c r="AC38" s="59">
        <f>+SUM(AC12,AC18,AC24:AC37)</f>
        <v>9600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43410.832</v>
      </c>
      <c r="AP38" s="59">
        <f>SUM(AP12,AP18,AP24:AP37)</f>
        <v>12169.7</v>
      </c>
      <c r="AQ38" s="59">
        <f>SUM(AO38:AP38)</f>
        <v>55580.53200000001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19.4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16.8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72"/>
      <c r="C43" s="60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2015-04-27T17:11:54Z</dcterms:modified>
  <cp:category/>
  <cp:version/>
  <cp:contentType/>
  <cp:contentStatus/>
</cp:coreProperties>
</file>