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<sst xmlns="http://schemas.openxmlformats.org/spreadsheetml/2006/main" count="370" uniqueCount="65">
  <si>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</si>
  <si>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</si>
  <si>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</si>
  <si>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</si>
  <si>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</si>
  <si>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</si>
  <si>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</si>
  <si>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</si>
  <si>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</si>
  <si>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</si>
  <si>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</si>
  <si>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</si>
  <si>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</si>
  <si>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</si>
  <si>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</si>
  <si>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</si>
  <si>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</si>
  <si>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</si>
  <si>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</si>
  <si>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</si>
  <si>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</si>
  <si>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</si>
  <si>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</si>
  <si>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</si>
  <si>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</si>
  <si>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</si>
  <si>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</si>
  <si>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</si>
  <si>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</si>
  <si>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</si>
  <si>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</si>
  <si>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</si>
  <si>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</si>
  <si>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</si>
  <si>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</si>
  <si>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</si>
  <si>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</si>
  <si>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</si>
  <si>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</si>
  <si>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</si>
  <si>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</si>
  <si>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</si>
  <si>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</si>
  <si>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</si>
  <si>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</si>
  <si>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</si>
  <si>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</si>
  <si>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</si>
  <si>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</si>
  <si>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</si>
  <si>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</si>
  <si>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</si>
  <si>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</si>
  <si>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</si>
  <si>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</si>
  <si>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</si>
  <si>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</si>
  <si>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>BONITO</t>
  </si>
  <si>
    <t xml:space="preserve">           Atención: Sr. Piero Eduardo Ghezzi Solís</t>
  </si>
  <si>
    <t>R.M.N° 301-2013-PRODUCE, R.M.N° 087-2014-PRODUCE, R.M.N° 089-2014-PRODUCE,  R.M.N° 109-2014-PRODUCE</t>
  </si>
  <si>
    <t>S/M</t>
  </si>
  <si>
    <t xml:space="preserve">        Fecha  : 25/04/2014</t>
  </si>
  <si>
    <t>Callao, 28 abril del 2014</t>
  </si>
  <si>
    <t xml:space="preserve"> TDR/mfm/due/jsr</t>
  </si>
  <si>
    <t>13.5 y 10.5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</si>
</sst>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9" zoomScaleNormal="39" zoomScalePageLayoutView="0" workbookViewId="0" topLeftCell="P1">
      <selection activeCell="AS10" sqref="AS1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8.8515625" style="2" bestFit="1" customWidth="1"/>
    <col min="10" max="10" width="16.57421875" style="2" bestFit="1" customWidth="1"/>
    <col min="11" max="24" width="16.421875" style="2" customWidth="1"/>
    <col min="25" max="25" width="18.8515625" style="2" bestFit="1" customWidth="1"/>
    <col min="26" max="26" width="16.421875" style="2" customWidth="1"/>
    <col min="27" max="27" width="19.7109375" style="2" customWidth="1"/>
    <col min="28" max="28" width="16.421875" style="2" customWidth="1"/>
    <col min="29" max="29" width="22.8515625" style="2" customWidth="1"/>
    <col min="30" max="30" width="16.57421875" style="2" customWidth="1"/>
    <col min="31" max="31" width="18.57421875" style="2" customWidth="1"/>
    <col min="32" max="32" width="16.421875" style="2" customWidth="1"/>
    <col min="33" max="33" width="16.57421875" style="2" customWidth="1"/>
    <col min="34" max="36" width="16.421875" style="2" customWidth="1"/>
    <col min="37" max="37" width="24.421875" style="2" customWidth="1"/>
    <col min="38" max="38" width="16.421875" style="2" customWidth="1"/>
    <col min="39" max="39" width="23.7109375" style="2" customWidth="1"/>
    <col min="40" max="40" width="16.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52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47</v>
      </c>
      <c r="AN4" s="99"/>
      <c r="AO4" s="99"/>
      <c r="AP4" s="99"/>
      <c r="AQ4" s="99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0"/>
      <c r="AP5" s="100"/>
      <c r="AQ5" s="10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61</v>
      </c>
      <c r="AP6" s="101"/>
      <c r="AQ6" s="10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3" t="s">
        <v>4</v>
      </c>
      <c r="D8" s="92"/>
      <c r="E8" s="93" t="s">
        <v>5</v>
      </c>
      <c r="F8" s="92"/>
      <c r="G8" s="94" t="s">
        <v>6</v>
      </c>
      <c r="H8" s="97"/>
      <c r="I8" s="93" t="s">
        <v>49</v>
      </c>
      <c r="J8" s="96"/>
      <c r="K8" s="93" t="s">
        <v>7</v>
      </c>
      <c r="L8" s="96"/>
      <c r="M8" s="93" t="s">
        <v>8</v>
      </c>
      <c r="N8" s="96"/>
      <c r="O8" s="93" t="s">
        <v>9</v>
      </c>
      <c r="P8" s="96"/>
      <c r="Q8" s="93" t="s">
        <v>10</v>
      </c>
      <c r="R8" s="92"/>
      <c r="S8" s="93" t="s">
        <v>11</v>
      </c>
      <c r="T8" s="92"/>
      <c r="U8" s="93" t="s">
        <v>12</v>
      </c>
      <c r="V8" s="92"/>
      <c r="W8" s="93" t="s">
        <v>13</v>
      </c>
      <c r="X8" s="92"/>
      <c r="Y8" s="94" t="s">
        <v>14</v>
      </c>
      <c r="Z8" s="95"/>
      <c r="AA8" s="94" t="s">
        <v>50</v>
      </c>
      <c r="AB8" s="95"/>
      <c r="AC8" s="91" t="s">
        <v>15</v>
      </c>
      <c r="AD8" s="92"/>
      <c r="AE8" s="91" t="s">
        <v>16</v>
      </c>
      <c r="AF8" s="92"/>
      <c r="AG8" s="91" t="s">
        <v>17</v>
      </c>
      <c r="AH8" s="92"/>
      <c r="AI8" s="91" t="s">
        <v>46</v>
      </c>
      <c r="AJ8" s="92"/>
      <c r="AK8" s="91" t="s">
        <v>18</v>
      </c>
      <c r="AL8" s="92"/>
      <c r="AM8" s="93" t="s">
        <v>55</v>
      </c>
      <c r="AN8" s="92"/>
      <c r="AO8" s="89" t="s">
        <v>19</v>
      </c>
      <c r="AP8" s="90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71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2862</v>
      </c>
      <c r="Z10" s="64">
        <v>168</v>
      </c>
      <c r="AA10" s="64">
        <v>551</v>
      </c>
      <c r="AB10" s="64">
        <v>120</v>
      </c>
      <c r="AC10" s="64">
        <v>8525</v>
      </c>
      <c r="AD10" s="64">
        <v>0</v>
      </c>
      <c r="AE10" s="64">
        <v>1129</v>
      </c>
      <c r="AF10" s="64">
        <v>600</v>
      </c>
      <c r="AG10" s="64">
        <v>174</v>
      </c>
      <c r="AH10" s="69">
        <v>0</v>
      </c>
      <c r="AI10" s="69">
        <v>0</v>
      </c>
      <c r="AJ10" s="69">
        <v>0</v>
      </c>
      <c r="AK10" s="64">
        <v>1411</v>
      </c>
      <c r="AL10" s="69">
        <v>0</v>
      </c>
      <c r="AM10" s="64">
        <v>3813</v>
      </c>
      <c r="AN10" s="69">
        <v>0</v>
      </c>
      <c r="AO10" s="65">
        <f>SUMIF($C$9:$AN$9,"I.Mad",B10:AM10)</f>
        <v>18536</v>
      </c>
      <c r="AP10" s="65">
        <f aca="true" t="shared" si="0" ref="AO10:AP12">SUMIF($C$9:$AN$9,"I.Mad",C10:AN10)</f>
        <v>888</v>
      </c>
      <c r="AQ10" s="65">
        <f>SUM(AO10:AP10)</f>
        <v>19424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>
        <v>1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>
        <v>19</v>
      </c>
      <c r="Z11" s="66">
        <v>2</v>
      </c>
      <c r="AA11" s="66">
        <v>2</v>
      </c>
      <c r="AB11" s="66">
        <v>2</v>
      </c>
      <c r="AC11" s="66">
        <v>48</v>
      </c>
      <c r="AD11" s="66" t="s">
        <v>25</v>
      </c>
      <c r="AE11" s="66">
        <v>5</v>
      </c>
      <c r="AF11" s="66">
        <v>7</v>
      </c>
      <c r="AG11" s="66">
        <v>1</v>
      </c>
      <c r="AH11" s="66" t="s">
        <v>25</v>
      </c>
      <c r="AI11" s="66" t="s">
        <v>25</v>
      </c>
      <c r="AJ11" s="66" t="s">
        <v>25</v>
      </c>
      <c r="AK11" s="66">
        <v>5</v>
      </c>
      <c r="AL11" s="66" t="s">
        <v>25</v>
      </c>
      <c r="AM11" s="66">
        <v>15</v>
      </c>
      <c r="AN11" s="66" t="s">
        <v>25</v>
      </c>
      <c r="AO11" s="65">
        <f t="shared" si="0"/>
        <v>96</v>
      </c>
      <c r="AP11" s="65">
        <f t="shared" si="0"/>
        <v>11</v>
      </c>
      <c r="AQ11" s="65">
        <f>SUM(AO11:AP11)</f>
        <v>107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5" t="s">
        <v>60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>
        <v>6</v>
      </c>
      <c r="Z12" s="66">
        <v>1</v>
      </c>
      <c r="AA12" s="66">
        <v>2</v>
      </c>
      <c r="AB12" s="66">
        <v>1</v>
      </c>
      <c r="AC12" s="66">
        <v>10</v>
      </c>
      <c r="AD12" s="66" t="s">
        <v>25</v>
      </c>
      <c r="AE12" s="66">
        <v>2</v>
      </c>
      <c r="AF12" s="66">
        <v>2</v>
      </c>
      <c r="AG12" s="65" t="s">
        <v>60</v>
      </c>
      <c r="AH12" s="66" t="s">
        <v>25</v>
      </c>
      <c r="AI12" s="66" t="s">
        <v>25</v>
      </c>
      <c r="AJ12" s="66" t="s">
        <v>25</v>
      </c>
      <c r="AK12" s="66">
        <v>2</v>
      </c>
      <c r="AL12" s="66" t="s">
        <v>25</v>
      </c>
      <c r="AM12" s="66">
        <v>5</v>
      </c>
      <c r="AN12" s="66" t="s">
        <v>25</v>
      </c>
      <c r="AO12" s="65">
        <f t="shared" si="0"/>
        <v>27</v>
      </c>
      <c r="AP12" s="65">
        <f t="shared" si="0"/>
        <v>4</v>
      </c>
      <c r="AQ12" s="65">
        <f>SUM(AO12:AP12)</f>
        <v>31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>
        <v>0.3</v>
      </c>
      <c r="Z13" s="66">
        <v>0</v>
      </c>
      <c r="AA13" s="66">
        <v>0</v>
      </c>
      <c r="AB13" s="66">
        <v>0</v>
      </c>
      <c r="AC13" s="66">
        <v>0</v>
      </c>
      <c r="AD13" s="66" t="s">
        <v>25</v>
      </c>
      <c r="AE13" s="66">
        <v>5.48</v>
      </c>
      <c r="AF13" s="66">
        <v>3.03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>
        <v>12.068</v>
      </c>
      <c r="AL13" s="66" t="s">
        <v>25</v>
      </c>
      <c r="AM13" s="66">
        <v>3.5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>
        <v>14</v>
      </c>
      <c r="Z14" s="72">
        <v>14</v>
      </c>
      <c r="AA14" s="72">
        <v>13.5</v>
      </c>
      <c r="AB14" s="72">
        <v>13.5</v>
      </c>
      <c r="AC14" s="72">
        <v>14</v>
      </c>
      <c r="AD14" s="72" t="s">
        <v>25</v>
      </c>
      <c r="AE14" s="72">
        <v>13.5</v>
      </c>
      <c r="AF14" s="72">
        <v>13.5</v>
      </c>
      <c r="AG14" s="72" t="s">
        <v>25</v>
      </c>
      <c r="AH14" s="66" t="s">
        <v>25</v>
      </c>
      <c r="AI14" s="66" t="s">
        <v>25</v>
      </c>
      <c r="AJ14" s="66" t="s">
        <v>25</v>
      </c>
      <c r="AK14" s="72">
        <v>13</v>
      </c>
      <c r="AL14" s="66" t="s">
        <v>25</v>
      </c>
      <c r="AM14" s="88" t="s">
        <v>64</v>
      </c>
      <c r="AN14" s="66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>
        <v>298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828</v>
      </c>
      <c r="Z22" s="69"/>
      <c r="AA22" s="69">
        <v>267</v>
      </c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1393</v>
      </c>
      <c r="AP22" s="69">
        <f aca="true" t="shared" si="2" ref="AP22:AP35">SUMIF($C$9:$AN$9,"I.Mad",C22:AN22)</f>
        <v>0</v>
      </c>
      <c r="AQ22" s="69">
        <f aca="true" t="shared" si="3" ref="AQ22:AQ35">SUM(AO22:AP22)</f>
        <v>1393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>
        <v>140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50</v>
      </c>
      <c r="Z23" s="69"/>
      <c r="AA23" s="69">
        <f>4+4+3</f>
        <v>11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201</v>
      </c>
      <c r="AP23" s="69">
        <f t="shared" si="2"/>
        <v>0</v>
      </c>
      <c r="AQ23" s="69">
        <f t="shared" si="3"/>
        <v>201</v>
      </c>
      <c r="AT23" s="22"/>
      <c r="AU23" s="22"/>
      <c r="AV23" s="22"/>
    </row>
    <row r="24" spans="2:48" ht="50.25" customHeight="1">
      <c r="B24" s="24" t="s">
        <v>57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>
        <v>2.02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2.02</v>
      </c>
      <c r="AP32" s="69">
        <f t="shared" si="2"/>
        <v>0</v>
      </c>
      <c r="AQ32" s="69">
        <f t="shared" si="3"/>
        <v>2.02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511.02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3740</v>
      </c>
      <c r="Z36" s="69">
        <f>+SUM(Z10,Z16,Z22:Z35)</f>
        <v>168</v>
      </c>
      <c r="AA36" s="69">
        <f>+SUM(AA10,AA16,AA22:AA35)</f>
        <v>829</v>
      </c>
      <c r="AB36" s="69">
        <f t="shared" si="4"/>
        <v>120</v>
      </c>
      <c r="AC36" s="69">
        <f t="shared" si="4"/>
        <v>8525</v>
      </c>
      <c r="AD36" s="69">
        <f t="shared" si="4"/>
        <v>0</v>
      </c>
      <c r="AE36" s="69">
        <f t="shared" si="4"/>
        <v>1129</v>
      </c>
      <c r="AF36" s="69">
        <f t="shared" si="4"/>
        <v>600</v>
      </c>
      <c r="AG36" s="69">
        <f t="shared" si="4"/>
        <v>174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1411</v>
      </c>
      <c r="AL36" s="69">
        <f t="shared" si="4"/>
        <v>0</v>
      </c>
      <c r="AM36" s="69">
        <f>+SUM(AM10,AM16,AM22:AM35)</f>
        <v>3813</v>
      </c>
      <c r="AN36" s="69">
        <f t="shared" si="4"/>
        <v>0</v>
      </c>
      <c r="AO36" s="69">
        <f>SUM(AO10,AO16,AO22:AO35)</f>
        <v>20132.02</v>
      </c>
      <c r="AP36" s="69">
        <f>SUM(AP10,AP16,AP22:AP35)</f>
        <v>888</v>
      </c>
      <c r="AQ36" s="69">
        <f>SUM(AO36:AP36)</f>
        <v>21020.02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19.6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16.3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3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63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2014-04-28T17:48:24Z</dcterms:modified>
  <cp:category/>
  <cp:version/>
  <cp:contentType/>
  <cp:contentStatus/>
</cp:coreProperties>
</file>