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<sst xmlns="http://schemas.openxmlformats.org/spreadsheetml/2006/main" count="350" uniqueCount="69">
  <si>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</si>
  <si>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</si>
  <si>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</si>
  <si>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</si>
  <si>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</si>
  <si>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</si>
  <si>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</si>
  <si>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</si>
  <si>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</si>
  <si>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</si>
  <si>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</si>
  <si>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</si>
  <si>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</si>
  <si>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</si>
  <si>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</si>
  <si>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</si>
  <si>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</si>
  <si>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</si>
  <si>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</si>
  <si>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</si>
  <si>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</si>
  <si>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</si>
  <si>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</si>
  <si>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</si>
  <si>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</si>
  <si>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</si>
  <si>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</si>
  <si>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</si>
  <si>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</si>
  <si>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</si>
  <si>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</si>
  <si>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</si>
  <si>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</si>
  <si>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</si>
  <si>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</si>
  <si>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</si>
  <si>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</si>
  <si>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</si>
  <si>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</si>
  <si>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</si>
  <si>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</si>
  <si>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</si>
  <si>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</si>
  <si>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</si>
  <si>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</si>
  <si>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</si>
  <si>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</si>
  <si>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</si>
  <si>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</si>
  <si>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</si>
  <si>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</si>
  <si>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</si>
  <si>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</si>
  <si>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</si>
  <si>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</si>
  <si>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</si>
  <si>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</si>
  <si>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</si>
  <si>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</si>
  <si>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</si>
  <si>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</si>
  <si>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</si>
  <si>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</si>
  <si>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</si>
  <si>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</si>
  <si>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 xml:space="preserve">        Fecha  : 24/11/2018</t>
  </si>
  <si>
    <t>Callao, 26 de noviembre del 2018</t>
  </si>
  <si>
    <t>S/M</t>
  </si>
  <si>
    <t>PYROSOMA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</si>
</sst>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M1" zoomScale="25" zoomScaleNormal="25" workbookViewId="0">
      <selection activeCell="AF16" sqref="AF16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23" t="s">
        <v>63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415.55500000000001</v>
      </c>
      <c r="F12" s="51">
        <v>87.74</v>
      </c>
      <c r="G12" s="51">
        <v>8292.51</v>
      </c>
      <c r="H12" s="51">
        <v>4554.9449999999997</v>
      </c>
      <c r="I12" s="51">
        <v>8908.2199999999993</v>
      </c>
      <c r="J12" s="51">
        <v>3238.83</v>
      </c>
      <c r="K12" s="51">
        <v>932.98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3760</v>
      </c>
      <c r="R12" s="51">
        <v>305</v>
      </c>
      <c r="S12" s="51">
        <v>2000</v>
      </c>
      <c r="T12" s="51">
        <v>195</v>
      </c>
      <c r="U12" s="51">
        <v>860</v>
      </c>
      <c r="V12" s="51">
        <v>1370</v>
      </c>
      <c r="W12" s="51">
        <v>3190</v>
      </c>
      <c r="X12" s="51">
        <v>0</v>
      </c>
      <c r="Y12" s="51">
        <v>2895.2350000000001</v>
      </c>
      <c r="Z12" s="51">
        <v>0</v>
      </c>
      <c r="AA12" s="51">
        <v>7318.4791180104094</v>
      </c>
      <c r="AB12" s="51">
        <v>0</v>
      </c>
      <c r="AC12" s="51">
        <v>10531.823636363637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17.89</v>
      </c>
      <c r="AN12" s="51">
        <v>68.569999999999993</v>
      </c>
      <c r="AO12" s="52">
        <f>SUMIF($C$11:$AN$11,"Ind*",C12:AN12)</f>
        <v>49122.692754374046</v>
      </c>
      <c r="AP12" s="52">
        <f>SUMIF($C$11:$AN$11,"I.Mad",C12:AN12)</f>
        <v>9820.0849999999991</v>
      </c>
      <c r="AQ12" s="52">
        <f>SUM(AO12:AP12)</f>
        <v>58942.777754374045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>
        <v>2</v>
      </c>
      <c r="F13" s="53">
        <v>11</v>
      </c>
      <c r="G13" s="53">
        <v>39</v>
      </c>
      <c r="H13" s="53">
        <v>87</v>
      </c>
      <c r="I13" s="53">
        <v>47</v>
      </c>
      <c r="J13" s="53">
        <v>135</v>
      </c>
      <c r="K13" s="53">
        <v>3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28</v>
      </c>
      <c r="R13" s="53">
        <v>3</v>
      </c>
      <c r="S13" s="53">
        <v>12</v>
      </c>
      <c r="T13" s="53">
        <v>2</v>
      </c>
      <c r="U13" s="53">
        <v>6</v>
      </c>
      <c r="V13" s="53">
        <v>17</v>
      </c>
      <c r="W13" s="53">
        <v>14</v>
      </c>
      <c r="X13" s="53" t="s">
        <v>19</v>
      </c>
      <c r="Y13" s="53">
        <v>17</v>
      </c>
      <c r="Z13" s="53" t="s">
        <v>19</v>
      </c>
      <c r="AA13" s="53">
        <v>30</v>
      </c>
      <c r="AB13" s="53" t="s">
        <v>19</v>
      </c>
      <c r="AC13" s="53">
        <v>56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>
        <v>2</v>
      </c>
      <c r="AN13" s="53">
        <v>3</v>
      </c>
      <c r="AO13" s="52">
        <f>SUMIF($C$11:$AN$11,"Ind*",C13:AN13)</f>
        <v>256</v>
      </c>
      <c r="AP13" s="52">
        <f>SUMIF($C$11:$AN$11,"I.Mad",C13:AN13)</f>
        <v>258</v>
      </c>
      <c r="AQ13" s="52">
        <f>SUM(AO13:AP13)</f>
        <v>514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67</v>
      </c>
      <c r="F14" s="53" t="s">
        <v>67</v>
      </c>
      <c r="G14" s="53">
        <v>11</v>
      </c>
      <c r="H14" s="53">
        <v>20</v>
      </c>
      <c r="I14" s="53">
        <v>6</v>
      </c>
      <c r="J14" s="53">
        <v>16</v>
      </c>
      <c r="K14" s="53" t="s">
        <v>67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9</v>
      </c>
      <c r="R14" s="53">
        <v>1</v>
      </c>
      <c r="S14" s="53">
        <v>4</v>
      </c>
      <c r="T14" s="53">
        <v>1</v>
      </c>
      <c r="U14" s="53">
        <v>1</v>
      </c>
      <c r="V14" s="53">
        <v>6</v>
      </c>
      <c r="W14" s="53">
        <v>6</v>
      </c>
      <c r="X14" s="53" t="s">
        <v>19</v>
      </c>
      <c r="Y14" s="53">
        <v>4</v>
      </c>
      <c r="Z14" s="53" t="s">
        <v>19</v>
      </c>
      <c r="AA14" s="53">
        <v>7</v>
      </c>
      <c r="AB14" s="53" t="s">
        <v>19</v>
      </c>
      <c r="AC14" s="53">
        <v>13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>
        <v>2</v>
      </c>
      <c r="AN14" s="53">
        <v>2</v>
      </c>
      <c r="AO14" s="52">
        <f>SUMIF($C$11:$AN$11,"Ind*",C14:AN14)</f>
        <v>63</v>
      </c>
      <c r="AP14" s="52">
        <f>SUMIF($C$11:$AN$11,"I.Mad",C14:AN14)</f>
        <v>46</v>
      </c>
      <c r="AQ14" s="52">
        <f>SUM(AO14:AP14)</f>
        <v>109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0.1962474841938327</v>
      </c>
      <c r="H15" s="53">
        <v>0.10683313346694216</v>
      </c>
      <c r="I15" s="53">
        <v>0.22063602887841607</v>
      </c>
      <c r="J15" s="53">
        <v>0.4334151483334916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10.474417160948827</v>
      </c>
      <c r="R15" s="53">
        <v>7.246376811594204</v>
      </c>
      <c r="S15" s="53">
        <v>1.1971442225099878</v>
      </c>
      <c r="T15" s="53">
        <v>2.2598870056497176</v>
      </c>
      <c r="U15" s="53">
        <v>0</v>
      </c>
      <c r="V15" s="53">
        <v>2.804309288827938</v>
      </c>
      <c r="W15" s="53">
        <v>12.293590993421043</v>
      </c>
      <c r="X15" s="53" t="s">
        <v>19</v>
      </c>
      <c r="Y15" s="53">
        <v>5.6849740000000004</v>
      </c>
      <c r="Z15" s="53" t="s">
        <v>19</v>
      </c>
      <c r="AA15" s="53">
        <v>8.8336462553850321</v>
      </c>
      <c r="AB15" s="53" t="s">
        <v>19</v>
      </c>
      <c r="AC15" s="53">
        <v>11.688903127382725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>
        <v>0</v>
      </c>
      <c r="AN15" s="53">
        <v>0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>
        <v>14.5</v>
      </c>
      <c r="I16" s="58">
        <v>14</v>
      </c>
      <c r="J16" s="58">
        <v>14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12.5</v>
      </c>
      <c r="R16" s="58">
        <v>12.5</v>
      </c>
      <c r="S16" s="58">
        <v>14.5</v>
      </c>
      <c r="T16" s="58">
        <v>14</v>
      </c>
      <c r="U16" s="58">
        <v>14</v>
      </c>
      <c r="V16" s="58">
        <v>14</v>
      </c>
      <c r="W16" s="58">
        <v>12.5</v>
      </c>
      <c r="X16" s="58" t="s">
        <v>19</v>
      </c>
      <c r="Y16" s="58">
        <v>12.5</v>
      </c>
      <c r="Z16" s="58" t="s">
        <v>19</v>
      </c>
      <c r="AA16" s="58">
        <v>13</v>
      </c>
      <c r="AB16" s="58" t="s">
        <v>19</v>
      </c>
      <c r="AC16" s="58">
        <v>12.5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>
        <v>13</v>
      </c>
      <c r="AN16" s="58">
        <v>13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>
        <v>2.1102699999999999</v>
      </c>
      <c r="Z30" s="55"/>
      <c r="AA30" s="55">
        <v>39.706014289839885</v>
      </c>
      <c r="AB30" s="71"/>
      <c r="AC30" s="55">
        <v>35.920181818181817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77.736466108021702</v>
      </c>
      <c r="AP30" s="52">
        <f t="shared" si="1"/>
        <v>0</v>
      </c>
      <c r="AQ30" s="55">
        <f t="shared" si="2"/>
        <v>77.736466108021702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68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415.55500000000001</v>
      </c>
      <c r="F41" s="55">
        <f t="shared" si="8"/>
        <v>87.74</v>
      </c>
      <c r="G41" s="55">
        <f t="shared" si="8"/>
        <v>8292.51</v>
      </c>
      <c r="H41" s="55">
        <f t="shared" si="8"/>
        <v>4554.9449999999997</v>
      </c>
      <c r="I41" s="55">
        <f t="shared" si="8"/>
        <v>8908.2199999999993</v>
      </c>
      <c r="J41" s="55">
        <f t="shared" si="8"/>
        <v>3238.83</v>
      </c>
      <c r="K41" s="55">
        <f t="shared" si="8"/>
        <v>932.98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3760</v>
      </c>
      <c r="R41" s="55">
        <f t="shared" si="8"/>
        <v>305</v>
      </c>
      <c r="S41" s="55">
        <f t="shared" si="8"/>
        <v>2000</v>
      </c>
      <c r="T41" s="55">
        <f t="shared" si="8"/>
        <v>195</v>
      </c>
      <c r="U41" s="55">
        <f t="shared" si="8"/>
        <v>860</v>
      </c>
      <c r="V41" s="55">
        <f t="shared" si="8"/>
        <v>1370</v>
      </c>
      <c r="W41" s="55">
        <f t="shared" si="8"/>
        <v>3190</v>
      </c>
      <c r="X41" s="55">
        <f t="shared" si="8"/>
        <v>0</v>
      </c>
      <c r="Y41" s="55">
        <f t="shared" si="8"/>
        <v>2897.3452700000003</v>
      </c>
      <c r="Z41" s="55">
        <f t="shared" si="8"/>
        <v>0</v>
      </c>
      <c r="AA41" s="55">
        <f t="shared" si="8"/>
        <v>7358.1851323002493</v>
      </c>
      <c r="AB41" s="55">
        <f t="shared" si="8"/>
        <v>0</v>
      </c>
      <c r="AC41" s="55">
        <f t="shared" si="8"/>
        <v>10567.743818181818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17.89</v>
      </c>
      <c r="AN41" s="55">
        <f t="shared" si="8"/>
        <v>68.569999999999993</v>
      </c>
      <c r="AO41" s="55">
        <f>SUM(AO12,AO18,AO24:AO37)</f>
        <v>49200.429220482067</v>
      </c>
      <c r="AP41" s="55">
        <f>SUM(AP12,AP18,AP24:AP37)</f>
        <v>9820.0849999999991</v>
      </c>
      <c r="AQ41" s="55">
        <f>SUM(AO41:AP41)</f>
        <v>59020.514220482066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19.600000000000001</v>
      </c>
      <c r="H42" s="57"/>
      <c r="I42" s="57">
        <v>20.9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2018-11-26T17:40:12Z</dcterms:modified>
</cp:coreProperties>
</file>